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Z:\Council Publications\2026\Letter to Finance Committee on HMT Open Book Exercise\final docs\"/>
    </mc:Choice>
  </mc:AlternateContent>
  <xr:revisionPtr revIDLastSave="2287" documentId="13_ncr:1_{604578A3-5AD3-4642-AD28-A0288A7CA862}" xr6:coauthVersionLast="47" xr6:coauthVersionMax="47" xr10:uidLastSave="{F59FCD6D-54F0-4583-9EE6-5E145BE32560}"/>
  <bookViews>
    <workbookView xWindow="-120" yWindow="-120" windowWidth="29040" windowHeight="15720" xr2:uid="{59A1E3E2-D04D-47A7-BB3C-DD0C81F5279A}"/>
  </bookViews>
  <sheets>
    <sheet name="Index" sheetId="24" r:id="rId1"/>
    <sheet name="Table 1" sheetId="1" r:id="rId2"/>
    <sheet name="Table 2" sheetId="2" r:id="rId3"/>
    <sheet name="Table 3" sheetId="3" r:id="rId4"/>
    <sheet name="Table 4" sheetId="4" r:id="rId5"/>
    <sheet name="Table 5" sheetId="5" r:id="rId6"/>
    <sheet name="Table 6" sheetId="13" r:id="rId7"/>
    <sheet name="Table 7" sheetId="7" r:id="rId8"/>
    <sheet name="Chart 1" sheetId="14" r:id="rId9"/>
    <sheet name="Chart 2" sheetId="25" r:id="rId10"/>
    <sheet name="Chart 3" sheetId="16" r:id="rId11"/>
    <sheet name="Chart 4" sheetId="17" r:id="rId12"/>
    <sheet name="Table A 1" sheetId="11" r:id="rId13"/>
    <sheet name="Table A 2" sheetId="10" r:id="rId14"/>
    <sheet name="Tables B1 and B2" sheetId="12" r:id="rId15"/>
    <sheet name="Tables B3 and B4" sheetId="26" r:id="rId16"/>
    <sheet name="Chart C1" sheetId="19" r:id="rId17"/>
    <sheet name="Chart C2" sheetId="27" r:id="rId18"/>
    <sheet name="Chart C3" sheetId="21" r:id="rId19"/>
    <sheet name="Table C1" sheetId="8" r:id="rId20"/>
    <sheet name="Table C2" sheetId="9" r:id="rId21"/>
    <sheet name="Figure C1" sheetId="20" r:id="rId22"/>
    <sheet name="Chart C4" sheetId="22" r:id="rId23"/>
    <sheet name="Chart C5" sheetId="23"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_123graph" hidden="1">'[1]Forecast data'!#REF!</definedName>
    <definedName name="__123Graph_A" hidden="1">'[2]SUMMARY TABLE'!$S$23:$S$46</definedName>
    <definedName name="__123Graph_AALLTAX" hidden="1">'[1]Forecast data'!#REF!</definedName>
    <definedName name="__123Graph_ACFSINDIV" hidden="1">[3]Data!#REF!</definedName>
    <definedName name="__123Graph_ACHGSPD1" hidden="1">'[4]CHGSPD19.FIN'!$B$10:$B$20</definedName>
    <definedName name="__123Graph_ACHGSPD2" hidden="1">'[4]CHGSPD19.FIN'!$E$11:$E$20</definedName>
    <definedName name="__123Graph_AEFF" hidden="1">'[5]T3 Page 1'!#REF!</definedName>
    <definedName name="__123Graph_AEFF2" hidden="1">'[5]T3 Page 1'!#REF!</definedName>
    <definedName name="__123Graph_AGR14PBF1" hidden="1">'[6]HIS19FIN(A)'!$AF$70:$AF$81</definedName>
    <definedName name="__123Graph_AHOMEVAT" hidden="1">'[1]Forecast data'!#REF!</definedName>
    <definedName name="__123Graph_AIMPORT" hidden="1">'[1]Forecast data'!#REF!</definedName>
    <definedName name="__123Graph_ALBFFIN" hidden="1">'[5]FC Page 1'!#REF!</definedName>
    <definedName name="__123Graph_ALBFFIN2" hidden="1">'[6]HIS19FIN(A)'!$K$59:$Q$59</definedName>
    <definedName name="__123Graph_ALBFHIC2" hidden="1">'[6]HIS19FIN(A)'!$D$59:$J$59</definedName>
    <definedName name="__123Graph_ALCB" hidden="1">'[6]HIS19FIN(A)'!$D$83:$I$83</definedName>
    <definedName name="__123Graph_ANACFIN" hidden="1">'[6]HIS19FIN(A)'!$K$97:$Q$97</definedName>
    <definedName name="__123Graph_ANACHIC" hidden="1">'[6]HIS19FIN(A)'!$D$97:$J$97</definedName>
    <definedName name="__123Graph_APDNUMBERS" hidden="1">'[2]SUMMARY TABLE'!$U$6:$U$49</definedName>
    <definedName name="__123Graph_APDTRENDS" hidden="1">'[2]SUMMARY TABLE'!$S$23:$S$46</definedName>
    <definedName name="__123Graph_APIC" hidden="1">'[5]T3 Page 1'!#REF!</definedName>
    <definedName name="__123Graph_ATOBREV" hidden="1">'[1]Forecast data'!#REF!</definedName>
    <definedName name="__123Graph_ATOTAL" hidden="1">'[1]Forecast data'!#REF!</definedName>
    <definedName name="__123Graph_B" hidden="1">'[2]SUMMARY TABLE'!$T$23:$T$46</definedName>
    <definedName name="__123Graph_BCFSINDIV" hidden="1">[3]Data!#REF!</definedName>
    <definedName name="__123Graph_BCFSUK" hidden="1">[3]Data!#REF!</definedName>
    <definedName name="__123Graph_BCHGSPD1" hidden="1">'[4]CHGSPD19.FIN'!$H$10:$H$25</definedName>
    <definedName name="__123Graph_BCHGSPD2" hidden="1">'[4]CHGSPD19.FIN'!$I$11:$I$25</definedName>
    <definedName name="__123Graph_BEFF" hidden="1">'[5]T3 Page 1'!#REF!</definedName>
    <definedName name="__123Graph_BHOMEVAT" hidden="1">'[1]Forecast data'!#REF!</definedName>
    <definedName name="__123Graph_BIMPORT" hidden="1">'[1]Forecast data'!#REF!</definedName>
    <definedName name="__123Graph_BLBF" hidden="1">'[5]T3 Page 1'!#REF!</definedName>
    <definedName name="__123Graph_BLBFFIN" hidden="1">'[5]FC Page 1'!#REF!</definedName>
    <definedName name="__123Graph_BLCB" hidden="1">'[6]HIS19FIN(A)'!$D$79:$I$79</definedName>
    <definedName name="__123Graph_BPDTRENDS" hidden="1">'[2]SUMMARY TABLE'!$T$23:$T$46</definedName>
    <definedName name="__123Graph_BPIC" hidden="1">'[5]T3 Page 1'!#REF!</definedName>
    <definedName name="__123Graph_BTOTAL" hidden="1">'[1]Forecast data'!#REF!</definedName>
    <definedName name="__123Graph_CACT13BUD" hidden="1">'[5]FC Page 1'!#REF!</definedName>
    <definedName name="__123Graph_CCFSINDIV" hidden="1">[3]Data!#REF!</definedName>
    <definedName name="__123Graph_CCFSUK" hidden="1">[3]Data!#REF!</definedName>
    <definedName name="__123Graph_CEFF" hidden="1">'[5]T3 Page 1'!#REF!</definedName>
    <definedName name="__123Graph_CGR14PBF1" hidden="1">'[6]HIS19FIN(A)'!$AK$70:$AK$81</definedName>
    <definedName name="__123Graph_CLBF" hidden="1">'[5]T3 Page 1'!#REF!</definedName>
    <definedName name="__123Graph_CPIC" hidden="1">'[5]T3 Page 1'!#REF!</definedName>
    <definedName name="__123Graph_DACT13BUD" hidden="1">'[5]FC Page 1'!#REF!</definedName>
    <definedName name="__123Graph_DCFSINDIV" hidden="1">[3]Data!#REF!</definedName>
    <definedName name="__123Graph_DCFSUK" hidden="1">[3]Data!#REF!</definedName>
    <definedName name="__123Graph_DEFF" hidden="1">'[5]T3 Page 1'!#REF!</definedName>
    <definedName name="__123Graph_DEFF2" hidden="1">'[5]T3 Page 1'!#REF!</definedName>
    <definedName name="__123Graph_DGR14PBF1" hidden="1">'[6]HIS19FIN(A)'!$AH$70:$AH$81</definedName>
    <definedName name="__123Graph_DLBF" hidden="1">'[5]T3 Page 1'!#REF!</definedName>
    <definedName name="__123Graph_DPIC" hidden="1">'[5]T3 Page 1'!#REF!</definedName>
    <definedName name="__123Graph_EACT13BUD" hidden="1">'[5]FC Page 1'!#REF!</definedName>
    <definedName name="__123Graph_ECFSINDIV" hidden="1">[3]Data!#REF!</definedName>
    <definedName name="__123Graph_ECFSUK" hidden="1">[3]Data!#REF!</definedName>
    <definedName name="__123Graph_EEFF" hidden="1">'[5]T3 Page 1'!#REF!</definedName>
    <definedName name="__123Graph_EEFFHIC" hidden="1">'[5]FC Page 1'!#REF!</definedName>
    <definedName name="__123Graph_EGR14PBF1" hidden="1">'[6]HIS19FIN(A)'!$AG$67:$AG$67</definedName>
    <definedName name="__123Graph_ELBF" hidden="1">'[5]T3 Page 1'!#REF!</definedName>
    <definedName name="__123Graph_EPIC" hidden="1">'[5]T3 Page 1'!#REF!</definedName>
    <definedName name="__123Graph_FACT13BUD" hidden="1">'[5]FC Page 1'!#REF!</definedName>
    <definedName name="__123Graph_FCFSUK" hidden="1">[3]Data!#REF!</definedName>
    <definedName name="__123Graph_FEFF" hidden="1">'[5]T3 Page 1'!#REF!</definedName>
    <definedName name="__123Graph_FEFFHIC" hidden="1">'[5]FC Page 1'!#REF!</definedName>
    <definedName name="__123Graph_FGR14PBF1" hidden="1">'[6]HIS19FIN(A)'!$AH$67:$AH$67</definedName>
    <definedName name="__123Graph_FLBF" hidden="1">'[5]T3 Page 1'!#REF!</definedName>
    <definedName name="__123Graph_FPIC" hidden="1">'[5]T3 Page 1'!#REF!</definedName>
    <definedName name="__123Graph_LBL_ARESID" hidden="1">'[6]HIS19FIN(A)'!$R$3:$W$3</definedName>
    <definedName name="__123Graph_LBL_BRESID" hidden="1">'[6]HIS19FIN(A)'!$R$3:$W$3</definedName>
    <definedName name="__123Graph_X" hidden="1">'[2]SUMMARY TABLE'!$P$23:$P$46</definedName>
    <definedName name="__123Graph_XACTHIC" hidden="1">'[5]FC Page 1'!#REF!</definedName>
    <definedName name="__123Graph_XALLTAX" hidden="1">'[1]Forecast data'!#REF!</definedName>
    <definedName name="__123Graph_XCHGSPD1" hidden="1">'[4]CHGSPD19.FIN'!$A$10:$A$25</definedName>
    <definedName name="__123Graph_XCHGSPD2" hidden="1">'[4]CHGSPD19.FIN'!$A$11:$A$25</definedName>
    <definedName name="__123Graph_XEFF" hidden="1">'[5]T3 Page 1'!#REF!</definedName>
    <definedName name="__123Graph_XGR14PBF1" hidden="1">'[6]HIS19FIN(A)'!$AL$70:$AL$81</definedName>
    <definedName name="__123Graph_XHOMEVAT" hidden="1">'[1]Forecast data'!#REF!</definedName>
    <definedName name="__123Graph_XIMPORT" hidden="1">'[1]Forecast data'!#REF!</definedName>
    <definedName name="__123Graph_XLBF" hidden="1">'[5]T3 Page 1'!#REF!</definedName>
    <definedName name="__123Graph_XLBFFIN2" hidden="1">'[6]HIS19FIN(A)'!$K$61:$Q$61</definedName>
    <definedName name="__123Graph_XLBFHIC" hidden="1">'[6]HIS19FIN(A)'!$D$61:$J$61</definedName>
    <definedName name="__123Graph_XLBFHIC2" hidden="1">'[6]HIS19FIN(A)'!$D$61:$J$61</definedName>
    <definedName name="__123Graph_XLCB" hidden="1">'[6]HIS19FIN(A)'!$D$79:$I$79</definedName>
    <definedName name="__123Graph_XNACFIN" hidden="1">'[6]HIS19FIN(A)'!$K$95:$Q$95</definedName>
    <definedName name="__123Graph_XNACHIC" hidden="1">'[6]HIS19FIN(A)'!$D$95:$J$95</definedName>
    <definedName name="__123Graph_XPDNUMBERS" hidden="1">'[2]SUMMARY TABLE'!$Q$6:$Q$49</definedName>
    <definedName name="__123Graph_XPDTRENDS" hidden="1">'[2]SUMMARY TABLE'!$P$23:$P$46</definedName>
    <definedName name="__123Graph_XPIC" hidden="1">'[5]T3 Page 1'!#REF!</definedName>
    <definedName name="__123Graph_XSTAG2ALL" hidden="1">'[1]Forecast data'!#REF!</definedName>
    <definedName name="__123Graph_XSTAG2EC" hidden="1">'[1]Forecast data'!#REF!</definedName>
    <definedName name="__123Graph_XTOBREV" hidden="1">'[1]Forecast data'!#REF!</definedName>
    <definedName name="__123Graph_XTOTAL" hidden="1">'[1]Forecast data'!#REF!</definedName>
    <definedName name="_1__123Graph_ACHART_15" hidden="1">[7]USGC!$B$34:$B$53</definedName>
    <definedName name="_10__123Graph_XCHART_15" hidden="1">[7]USGC!$A$34:$A$53</definedName>
    <definedName name="_12" hidden="1">'[8]Model inputs'!#REF!</definedName>
    <definedName name="_2__123Graph_BCHART_10" hidden="1">[7]USGC!$L$34:$L$53</definedName>
    <definedName name="_3__123Graph_BCHART_13" hidden="1">[7]USGC!$R$34:$R$53</definedName>
    <definedName name="_4__123Graph_BCHART_15" hidden="1">[7]USGC!$C$34:$C$53</definedName>
    <definedName name="_5__123Graph_CCHART_10" hidden="1">[7]USGC!$F$34:$F$53</definedName>
    <definedName name="_6__123Graph_CCHART_13" hidden="1">[7]USGC!$O$34:$O$53</definedName>
    <definedName name="_7__123Graph_CCHART_15" hidden="1">[7]USGC!$D$34:$D$53</definedName>
    <definedName name="_7__123Graph_XTOB" hidden="1">'[9]Forecast data'!#REF!</definedName>
    <definedName name="_8__123Graph_XCHART_10" hidden="1">[7]USGC!$A$34:$A$53</definedName>
    <definedName name="_9__123Graph_XCHART_13" hidden="1">[7]USGC!$A$34:$A$53</definedName>
    <definedName name="_Fill" hidden="1">'[1]Forecast data'!#REF!</definedName>
    <definedName name="_JH2" hidden="1">{#N/A,#N/A,FALSE,"TMCOMP96";#N/A,#N/A,FALSE,"MAT96";#N/A,#N/A,FALSE,"FANDA96";#N/A,#N/A,FALSE,"INTRAN96";#N/A,#N/A,FALSE,"NAA9697";#N/A,#N/A,FALSE,"ECWEBB";#N/A,#N/A,FALSE,"MFT96";#N/A,#N/A,FALSE,"CTrecon"}</definedName>
    <definedName name="_Key1"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Ti1" hidden="1">{#N/A,#N/A,FALSE,"TMCOMP96";#N/A,#N/A,FALSE,"MAT96";#N/A,#N/A,FALSE,"FANDA96";#N/A,#N/A,FALSE,"INTRAN96";#N/A,#N/A,FALSE,"NAA9697";#N/A,#N/A,FALSE,"ECWEBB";#N/A,#N/A,FALSE,"MFT96";#N/A,#N/A,FALSE,"CTrecon"}</definedName>
    <definedName name="A" hidden="1">#REF!</definedName>
    <definedName name="aaa" hidden="1">'[5]FC Page 1'!#REF!</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 hidden="1">{#N/A,#N/A,FALSE,"CGBR95C"}</definedName>
    <definedName name="bbb" hidden="1">'[5]FC Page 1'!#REF!</definedName>
    <definedName name="BCNGCV" hidden="1">'[1]Forecast data'!#REF!</definedName>
    <definedName name="Blank">#REF!</definedName>
    <definedName name="BLPH1" hidden="1">'[10]4.6 ten year bonds'!$A$4</definedName>
    <definedName name="BLPH2" hidden="1">'[10]4.6 ten year bonds'!$D$4</definedName>
    <definedName name="BLPH3" hidden="1">'[10]4.6 ten year bonds'!$G$4</definedName>
    <definedName name="BLPH4" hidden="1">'[10]4.6 ten year bonds'!$J$4</definedName>
    <definedName name="BLPH5" hidden="1">'[10]4.6 ten year bonds'!$M$4</definedName>
    <definedName name="BVM" hidden="1">#REF!</definedName>
    <definedName name="CDEL_Dept_Totals">#REF!</definedName>
    <definedName name="CDEL_NIE_20_21">#REF!</definedName>
    <definedName name="CDEL_SG_20_21">#REF!</definedName>
    <definedName name="CDEL_WG_20_21">#REF!</definedName>
    <definedName name="cnvzvcn" hidden="1">'[5]T3 Page 1'!#REF!</definedName>
    <definedName name="cvxbzv" hidden="1">'[5]T3 Page 1'!#REF!</definedName>
    <definedName name="ddd" hidden="1">{#N/A,#N/A,FALSE,"CGBR95C"}</definedName>
    <definedName name="dddd" hidden="1">{#N/A,#N/A,FALSE,"CGBR95C"}</definedName>
    <definedName name="ddddddd" hidden="1">{#N/A,#N/A,FALSE,"CGBR95C"}</definedName>
    <definedName name="dddddddddddd" hidden="1">{#N/A,#N/A,FALSE,"CGBR95C"}</definedName>
    <definedName name="ddr" hidden="1">'[1]Forecast data'!#REF!</definedName>
    <definedName name="Dept">#REF!</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hidden="1">{#N/A,#N/A,FALSE,"CGBR95C"}</definedName>
    <definedName name="dfgujh" hidden="1">'[1]Forecast data'!#REF!</definedName>
    <definedName name="dfrgfdgs"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hidden="1">#REF!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EFO" hidden="1">'[1]Forecast data'!#REF!</definedName>
    <definedName name="eh" hidden="1">{"'Trust by name'!$A$6:$E$350","'Trust by name'!$A$1:$D$348"}</definedName>
    <definedName name="ejuy" hidden="1">'[5]FC Page 1'!#REF!</definedName>
    <definedName name="eqyerw" hidden="1">'[5]T3 Page 1'!#REF!</definedName>
    <definedName name="ExtraProfiles" hidden="1">#REF!</definedName>
    <definedName name="ExtraProfiless" hidden="1">#REF!</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ffffffff" hidden="1">{#N/A,#N/A,FALSE,"CGBR95C"}</definedName>
    <definedName name="fg"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hg" hidden="1">'[8]Model inputs'!#REF!</definedName>
    <definedName name="fkjhg" hidden="1">'[5]T3 Page 1'!#REF!</definedName>
    <definedName name="FT_Dept_Totals">#REF!</definedName>
    <definedName name="FT_Dept_Totatls">#REF!</definedName>
    <definedName name="FT_NIE_20_21">#REF!</definedName>
    <definedName name="FT_SG_20_21">#REF!</definedName>
    <definedName name="fyu" hidden="1">'[1]Forecast data'!#REF!</definedName>
    <definedName name="gcjhfg" hidden="1">'[1]Forecast data'!#REF!</definedName>
    <definedName name="ghdk" hidden="1">'[1]Forecast data'!#REF!</definedName>
    <definedName name="ghejy" hidden="1">'[5]T3 Page 1'!#REF!</definedName>
    <definedName name="ghj" hidden="1">{#N/A,#N/A,FALSE,"TMCOMP96";#N/A,#N/A,FALSE,"MAT96";#N/A,#N/A,FALSE,"FANDA96";#N/A,#N/A,FALSE,"INTRAN96";#N/A,#N/A,FALSE,"NAA9697";#N/A,#N/A,FALSE,"ECWEBB";#N/A,#N/A,FALSE,"MFT96";#N/A,#N/A,FALSE,"CTrecon"}</definedName>
    <definedName name="ghk" hidden="1">'[5]FC Page 1'!#REF!</definedName>
    <definedName name="Graph2" hidden="1">'[1]Forecast data'!#REF!</definedName>
    <definedName name="Graph3" hidden="1">'[1]Forecast data'!#REF!</definedName>
    <definedName name="Graph4" hidden="1">'[5]FC Page 1'!#REF!</definedName>
    <definedName name="Graph5" hidden="1">'[5]T3 Page 1'!#REF!</definedName>
    <definedName name="Graph6" hidden="1">'[1]Forecast data'!#REF!</definedName>
    <definedName name="Graph7" hidden="1">'[1]Forecast data'!#REF!</definedName>
    <definedName name="Graph8" hidden="1">'[5]T3 Page 1'!#REF!</definedName>
    <definedName name="GSJHFG" hidden="1">#REF!</definedName>
    <definedName name="hf" hidden="1">'[5]FC Page 1'!#REF!</definedName>
    <definedName name="hgjk" hidden="1">'[5]T3 Page 1'!#REF!</definedName>
    <definedName name="hh" hidden="1">[3]Data!#REF!</definedName>
    <definedName name="hhhhhhh" hidden="1">{#N/A,#N/A,FALSE,"CGBR95C"}</definedName>
    <definedName name="htdj" hidden="1">'[5]FC Page 1'!#REF!</definedName>
    <definedName name="HTML_CodePage" hidden="1">1252</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hyu" hidden="1">'[5]FC Page 1'!#REF!</definedName>
    <definedName name="imf" hidden="1">#REF!</definedName>
    <definedName name="iooo" hidden="1">'[1]Forecast data'!#REF!</definedName>
    <definedName name="jghkgh" hidden="1">'[5]T3 Page 1'!#REF!</definedName>
    <definedName name="jh"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kgi" hidden="1">{#N/A,#N/A,FALSE,"TMCOMP96";#N/A,#N/A,FALSE,"MAT96";#N/A,#N/A,FALSE,"FANDA96";#N/A,#N/A,FALSE,"INTRAN96";#N/A,#N/A,FALSE,"NAA9697";#N/A,#N/A,FALSE,"ECWEBB";#N/A,#N/A,FALSE,"MFT96";#N/A,#N/A,FALSE,"CTrecon"}</definedName>
    <definedName name="jhrg" hidden="1">'[1]Forecast data'!#REF!</definedName>
    <definedName name="jik" hidden="1">'[1]Forecast data'!#REF!</definedName>
    <definedName name="jjjk" hidden="1">'[1]Forecast data'!#REF!</definedName>
    <definedName name="jyeiyt" hidden="1">'[5]T3 Page 1'!#REF!</definedName>
    <definedName name="jyk" hidden="1">'[5]T3 Page 1'!#REF!</definedName>
    <definedName name="jytej" hidden="1">'[5]FC Page 1'!#REF!</definedName>
    <definedName name="jyyhfej" hidden="1">'[5]T3 Page 1'!#REF!</definedName>
    <definedName name="khjk" hidden="1">'[5]FC Page 1'!#REF!</definedName>
    <definedName name="kk" hidden="1">'[5]T3 Page 1'!#REF!</definedName>
    <definedName name="kkk" hidden="1">[3]Data!#REF!</definedName>
    <definedName name="ljh" hidden="1">'[5]T3 Page 1'!#REF!</definedName>
    <definedName name="lll" hidden="1">[3]Data!#REF!</definedName>
    <definedName name="Measure__confirmed_name">#REF!</definedName>
    <definedName name="mine" hidden="1">{#N/A,#N/A,FALSE,"CGBR95C"}</definedName>
    <definedName name="mkh" hidden="1">'[1]Forecast data'!#REF!</definedName>
    <definedName name="mmm" hidden="1">'[8]Model inputs'!#REF!</definedName>
    <definedName name="n" hidden="1">{#N/A,#N/A,FALSE,"TMCOMP96";#N/A,#N/A,FALSE,"MAT96";#N/A,#N/A,FALSE,"FANDA96";#N/A,#N/A,FALSE,"INTRAN96";#N/A,#N/A,FALSE,"NAA9697";#N/A,#N/A,FALSE,"ECWEBB";#N/A,#N/A,FALSE,"MFT96";#N/A,#N/A,FALSE,"CTrecon"}</definedName>
    <definedName name="new" hidden="1">'[1]Forecast data'!#REF!</definedName>
    <definedName name="NI_VAT_Abatement">#REF!</definedName>
    <definedName name="nnn" hidden="1">'[5]T3 Page 1'!#REF!</definedName>
    <definedName name="NOCONFLICT" hidden="1">{#N/A,#N/A,FALSE,"TMCOMP96";#N/A,#N/A,FALSE,"MAT96";#N/A,#N/A,FALSE,"FANDA96";#N/A,#N/A,FALSE,"INTRAN96";#N/A,#N/A,FALSE,"NAA9697";#N/A,#N/A,FALSE,"ECWEBB";#N/A,#N/A,FALSE,"MFT96";#N/A,#N/A,FALSE,"CTrecon"}</definedName>
    <definedName name="oooo" hidden="1">'[5]T3 Page 1'!#REF!</definedName>
    <definedName name="Option2" hidden="1">{#N/A,#N/A,FALSE,"TMCOMP96";#N/A,#N/A,FALSE,"MAT96";#N/A,#N/A,FALSE,"FANDA96";#N/A,#N/A,FALSE,"INTRAN96";#N/A,#N/A,FALSE,"NAA9697";#N/A,#N/A,FALSE,"ECWEBB";#N/A,#N/A,FALSE,"MFT96";#N/A,#N/A,FALSE,"CTrecon"}</definedName>
    <definedName name="pleasE" hidden="1">'[5]T3 Page 1'!#REF!</definedName>
    <definedName name="Pop" hidden="1">[11]Population!#REF!</definedName>
    <definedName name="Population">#REF!</definedName>
    <definedName name="Population__2">#REF!</definedName>
    <definedName name="Population__3">#REF!</definedName>
    <definedName name="Population_Percentages">#REF!</definedName>
    <definedName name="pp" hidden="1">'[5]T3 Page 1'!#REF!</definedName>
    <definedName name="ppp" hidden="1">'[5]T3 Page 1'!#REF!</definedName>
    <definedName name="Prodtest" hidden="1">'[5]T3 Page 1'!#REF!</definedName>
    <definedName name="Profiles" hidden="1">#REF!</definedName>
    <definedName name="Projections" hidden="1">#REF!</definedName>
    <definedName name="qqq" hidden="1">'[5]T3 Page 1'!#REF!</definedName>
    <definedName name="re" hidden="1">'[5]T3 Page 1'!#REF!</definedName>
    <definedName name="Rec" hidden="1">{#N/A,#N/A,FALSE,"TMCOMP96";#N/A,#N/A,FALSE,"MAT96";#N/A,#N/A,FALSE,"FANDA96";#N/A,#N/A,FALSE,"INTRAN96";#N/A,#N/A,FALSE,"NAA9697";#N/A,#N/A,FALSE,"ECWEBB";#N/A,#N/A,FALSE,"MFT96";#N/A,#N/A,FALSE,"CTrecon"}</definedName>
    <definedName name="Results" hidden="1">[12]UK99!$A$1:$A$1</definedName>
    <definedName name="ryjury" hidden="1">'[5]FC Page 1'!#REF!</definedName>
    <definedName name="S" hidden="1">'[8]Model inputs'!#REF!</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malls">#REF!</definedName>
    <definedName name="Spendng_Classification">#REF!</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e" hidden="1">'[5]T3 Page 1'!#REF!</definedName>
    <definedName name="tekye" hidden="1">'[5]T3 Page 1'!#REF!</definedName>
    <definedName name="Territorial_Extent">#REF!</definedName>
    <definedName name="tia" hidden="1">{#N/A,#N/A,FALSE,"TMCOMP96";#N/A,#N/A,FALSE,"MAT96";#N/A,#N/A,FALSE,"FANDA96";#N/A,#N/A,FALSE,"INTRAN96";#N/A,#N/A,FALSE,"NAA9697";#N/A,#N/A,FALSE,"ECWEBB";#N/A,#N/A,FALSE,"MFT96";#N/A,#N/A,FALSE,"CTrecon"}</definedName>
    <definedName name="Today" hidden="1">'[8]Model inputs'!#REF!</definedName>
    <definedName name="trggh" hidden="1">{#N/A,#N/A,FALSE,"TMCOMP96";#N/A,#N/A,FALSE,"MAT96";#N/A,#N/A,FALSE,"FANDA96";#N/A,#N/A,FALSE,"INTRAN96";#N/A,#N/A,FALSE,"NAA9697";#N/A,#N/A,FALSE,"ECWEBB";#N/A,#N/A,FALSE,"MFT96";#N/A,#N/A,FALSE,"CTrecon"}</definedName>
    <definedName name="tttttttttttttttttt" hidden="1">{#N/A,#N/A,FALSE,"CGBR95C"}</definedName>
    <definedName name="uikkl" hidden="1">'[5]T3 Page 1'!#REF!</definedName>
    <definedName name="uiu" hidden="1">'[5]T3 Page 1'!#REF!</definedName>
    <definedName name="UKG_20_21">#REF!</definedName>
    <definedName name="ukghk" hidden="1">'[5]T3 Page 1'!#REF!</definedName>
    <definedName name="Unused" hidden="1">'[13]SUMMARY TABLE'!$S$23:$S$46</definedName>
    <definedName name="Unused4" hidden="1">'[13]SUMMARY TABLE'!$T$23:$T$46</definedName>
    <definedName name="Unused5" hidden="1">'[13]SUMMARY TABLE'!$P$23:$P$46</definedName>
    <definedName name="Unused7" hidden="1">'[13]SUMMARY TABLE'!$P$23:$P$46</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'[13]SUMMARY TABLE'!$S$23:$S$46</definedName>
    <definedName name="Unusued24" hidden="1">#REF!</definedName>
    <definedName name="Unusued3" hidden="1">'[13]SUMMARY TABLE'!$T$23:$T$46</definedName>
    <definedName name="Unusued5" hidden="1">'[13]SUMMARY TABLE'!$Q$6:$Q$49</definedName>
    <definedName name="Unusued8" hidden="1">{#N/A,#N/A,FALSE,"TMCOMP96";#N/A,#N/A,FALSE,"MAT96";#N/A,#N/A,FALSE,"FANDA96";#N/A,#N/A,FALSE,"INTRAN96";#N/A,#N/A,FALSE,"NAA9697";#N/A,#N/A,FALSE,"ECWEBB";#N/A,#N/A,FALSE,"MFT96";#N/A,#N/A,FALSE,"CTrecon"}</definedName>
    <definedName name="vbmvbm" hidden="1">'[1]Forecast data'!#REF!</definedName>
    <definedName name="VBXMBV" hidden="1">'[1]Forecast data'!#REF!</definedName>
    <definedName name="vbxmv" hidden="1">'[1]Forecast data'!#REF!</definedName>
    <definedName name="VBXMVB" hidden="1">'[5]T3 Page 1'!#REF!</definedName>
    <definedName name="vmvbm" hidden="1">'[1]Forecast data'!#REF!</definedName>
    <definedName name="vnbcm" hidden="1">'[1]Forecast data'!#REF!</definedName>
    <definedName name="w" hidden="1">{#N/A,#N/A,FALSE,"CGBR95C"}</definedName>
    <definedName name="Welsh_5__Uplift">#REF!</definedName>
    <definedName name="wer" hidden="1">'[1]Forecast data'!#REF!</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eujye" hidden="1">'[5]T3 Page 1'!#REF!</definedName>
    <definedName name="wewy" hidden="1">'[5]FC Page 1'!#REF!</definedName>
    <definedName name="wrn.Dint96." hidden="1">{"Debt interest",#N/A,FALSE,"DINT96"}</definedName>
    <definedName name="wrn.National._.Debt." hidden="1">{"Debt interest",#N/A,FALSE,"DINT 2000"}</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 name="www" hidden="1">'[5]FC Page 1'!#REF!</definedName>
    <definedName name="x\cbxc" hidden="1">#REF!</definedName>
    <definedName name="xx" hidden="1">'[1]Forecast data'!#REF!</definedName>
    <definedName name="yru" hidden="1">'[5]T3 Page 1'!#REF!</definedName>
    <definedName name="yu" hidden="1">'[1]Forecast data'!#REF!</definedName>
    <definedName name="yuiuy" hidden="1">'[1]Forecast data'!#REF!</definedName>
    <definedName name="yy" hidden="1">'[5]FC Page 1'!#REF!</definedName>
    <definedName name="z\hfda\xbc" hidden="1">#REF!</definedName>
    <definedName name="z\x\vxc" hidden="1">#REF!</definedName>
    <definedName name="Z_5774AB63_4B8A_11D6_8117_08005A7F5BB1_.wvu.Cols" hidden="1">#REF!</definedName>
    <definedName name="Z_5774AB63_4B8A_11D6_8117_08005A7F5BB1_.wvu.PrintArea" hidden="1">#REF!</definedName>
    <definedName name="zz" hidden="1">'[5]T3 Page 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5" l="1"/>
  <c r="F10" i="5"/>
  <c r="G10" i="5"/>
  <c r="D10" i="5"/>
  <c r="F28" i="16" l="1"/>
  <c r="G27" i="16"/>
  <c r="F27" i="16"/>
  <c r="G26" i="16"/>
  <c r="F26" i="16"/>
  <c r="G13" i="12" l="1"/>
  <c r="F13" i="12"/>
  <c r="E13" i="12"/>
  <c r="D13" i="12"/>
  <c r="G12" i="12"/>
  <c r="F12" i="12"/>
  <c r="E12" i="12"/>
  <c r="D12" i="12"/>
  <c r="C10" i="12"/>
  <c r="G9" i="12"/>
  <c r="G10" i="12" s="1"/>
  <c r="F9" i="12"/>
  <c r="F10" i="12" s="1"/>
  <c r="E9" i="12"/>
  <c r="E10" i="12" s="1"/>
  <c r="D9" i="12"/>
  <c r="D10" i="12" s="1"/>
  <c r="F25" i="12"/>
  <c r="E25" i="12"/>
  <c r="D25" i="12"/>
  <c r="C25" i="12"/>
  <c r="F24" i="12"/>
  <c r="E24" i="12"/>
  <c r="D24" i="12"/>
  <c r="C24" i="12"/>
  <c r="F9" i="4" l="1"/>
  <c r="F10" i="4"/>
  <c r="F11" i="4"/>
  <c r="F12" i="4"/>
  <c r="F13" i="4"/>
  <c r="F14" i="4"/>
  <c r="F15" i="4"/>
  <c r="F16" i="4"/>
  <c r="F8" i="4"/>
  <c r="D18" i="4"/>
  <c r="F18" i="4" s="1"/>
  <c r="F9" i="2"/>
  <c r="F10" i="2"/>
  <c r="F11" i="2"/>
  <c r="F12" i="2"/>
  <c r="F13" i="2"/>
  <c r="F14" i="2"/>
  <c r="F16" i="2"/>
  <c r="F8" i="2"/>
</calcChain>
</file>

<file path=xl/sharedStrings.xml><?xml version="1.0" encoding="utf-8"?>
<sst xmlns="http://schemas.openxmlformats.org/spreadsheetml/2006/main" count="462" uniqueCount="234">
  <si>
    <t>Figure Number</t>
  </si>
  <si>
    <t>Figure Name</t>
  </si>
  <si>
    <t>Table Number</t>
  </si>
  <si>
    <t>Table Name</t>
  </si>
  <si>
    <t>Change in populations in parts of the UK to 2049 </t>
  </si>
  <si>
    <t>Table 1</t>
  </si>
  <si>
    <t>RDEL available for allocation</t>
  </si>
  <si>
    <t>Table 2</t>
  </si>
  <si>
    <t>Table 3</t>
  </si>
  <si>
    <t xml:space="preserve">CDEL available for allocation </t>
  </si>
  <si>
    <t>Chart Number</t>
  </si>
  <si>
    <t>Chart Name</t>
  </si>
  <si>
    <t>Table 4</t>
  </si>
  <si>
    <t xml:space="preserve"> 2026-27 CDEL contingency planning envelopes</t>
  </si>
  <si>
    <t>Chart 1</t>
  </si>
  <si>
    <t>Table 5</t>
  </si>
  <si>
    <t>FTC DEL allocations</t>
  </si>
  <si>
    <t>Chart 2</t>
  </si>
  <si>
    <t>Historic spending and needs assessments</t>
  </si>
  <si>
    <t>Table 6</t>
  </si>
  <si>
    <t>Chart 3</t>
  </si>
  <si>
    <t>Premium of spending per head above England compared to need (Holtham and NIFC estimates) for SR 20 (2021-22) and SR 21 (average of 2022-23 and 2023-24)</t>
  </si>
  <si>
    <t>Table 7</t>
  </si>
  <si>
    <t>Departmental savings as a percentage of 2025-26 Final Plan</t>
  </si>
  <si>
    <t>Chart 4</t>
  </si>
  <si>
    <t>Devolved funding premia over SR2025</t>
  </si>
  <si>
    <t>Devolved funding premia over the current SR period</t>
  </si>
  <si>
    <t>2024-based population projections, growth rates to 2026</t>
  </si>
  <si>
    <t>Funding premia recalculated using 2024-based projections</t>
  </si>
  <si>
    <t>Projected annual population growth UK and constituent countries 2023-47</t>
  </si>
  <si>
    <t>Devolved populations as a proportion of England’s </t>
  </si>
  <si>
    <t>Appendix Number</t>
  </si>
  <si>
    <t>Appenxdix Name</t>
  </si>
  <si>
    <t>Table A1</t>
  </si>
  <si>
    <t>Reconciliation of RDEL funding from Finance Minister’s proposed Draft Budget</t>
  </si>
  <si>
    <t>Table A2</t>
  </si>
  <si>
    <t>Reconciliation of CDEL funding from Finance Minister’s proposed Draft Budget</t>
  </si>
  <si>
    <t>Return to Index</t>
  </si>
  <si>
    <t>Table 1 – RDEL available for allocation</t>
  </si>
  <si>
    <t>£ million</t>
  </si>
  <si>
    <t>2026-27</t>
  </si>
  <si>
    <t>2027-28</t>
  </si>
  <si>
    <t>2028-29</t>
  </si>
  <si>
    <t>Barnett @ Spending Review 2025</t>
  </si>
  <si>
    <t>17,007 </t>
  </si>
  <si>
    <t>Non Barnett @ Spending Review 2025</t>
  </si>
  <si>
    <t>327 </t>
  </si>
  <si>
    <t>Autumn Budget 2025</t>
  </si>
  <si>
    <t>2 </t>
  </si>
  <si>
    <t>Total RDEL pre Spring budget</t>
  </si>
  <si>
    <t>17,336 </t>
  </si>
  <si>
    <t>Spring Budget 2026</t>
  </si>
  <si>
    <t>145 </t>
  </si>
  <si>
    <t>Current HMT RDEL</t>
  </si>
  <si>
    <t>17,481 </t>
  </si>
  <si>
    <t>Plus</t>
  </si>
  <si>
    <t>Regional Rates Income (net of debt repayment)</t>
  </si>
  <si>
    <t>Total RDEL available for allocation</t>
  </si>
  <si>
    <t>Note: Totals may not add due to rounding</t>
  </si>
  <si>
    <t>Source: Department of Finance</t>
  </si>
  <si>
    <t>2026-27 proposed draft Budget allocation</t>
  </si>
  <si>
    <t>Contingency Planning Envelope (RDEL)</t>
  </si>
  <si>
    <t>Department</t>
  </si>
  <si>
    <t>Difference</t>
  </si>
  <si>
    <t>Health</t>
  </si>
  <si>
    <t>Education</t>
  </si>
  <si>
    <t>Justice</t>
  </si>
  <si>
    <t>Communities</t>
  </si>
  <si>
    <t>Economy</t>
  </si>
  <si>
    <t>Agriculture etc</t>
  </si>
  <si>
    <t>Infrastructure</t>
  </si>
  <si>
    <t>Finance</t>
  </si>
  <si>
    <t>The Executive Office</t>
  </si>
  <si>
    <t>Minor Departments</t>
  </si>
  <si>
    <t>Total Allocated</t>
  </si>
  <si>
    <t>Total amount available for allocation</t>
  </si>
  <si>
    <t>Total unallocated</t>
  </si>
  <si>
    <t>Source: Department of Finance - Finance Minister's proposed draft Budget</t>
  </si>
  <si>
    <t xml:space="preserve">Table 3 – CDEL available for allocation </t>
  </si>
  <si>
    <t>2029-30</t>
  </si>
  <si>
    <t>Barnett</t>
  </si>
  <si>
    <t>Non Barnett</t>
  </si>
  <si>
    <t>Total CDEL pre Autumn Budget</t>
  </si>
  <si>
    <t>Autumn Budget</t>
  </si>
  <si>
    <t>Spring Budget</t>
  </si>
  <si>
    <t>-</t>
  </si>
  <si>
    <t>Current HMT CDEL</t>
  </si>
  <si>
    <t>Irish Government Funding</t>
  </si>
  <si>
    <t>RRI borrowing</t>
  </si>
  <si>
    <t>Total CDEL available</t>
  </si>
  <si>
    <t>Note: Totals may not sum due to rounding</t>
  </si>
  <si>
    <t>Table 4 – 2026-27 CDEL contingency planning envelopes</t>
  </si>
  <si>
    <t>Contingency Planning Envelope (CDEL)</t>
  </si>
  <si>
    <t>Table 5 – FTC DEL allocations</t>
  </si>
  <si>
    <t>Available for allocation</t>
  </si>
  <si>
    <t>Allocations:</t>
  </si>
  <si>
    <t>2025-26</t>
  </si>
  <si>
    <t>saving effort</t>
  </si>
  <si>
    <t>% of total saving effort</t>
  </si>
  <si>
    <t>% of total CPE RDEL</t>
  </si>
  <si>
    <t>Agriculture</t>
  </si>
  <si>
    <t xml:space="preserve">Total </t>
  </si>
  <si>
    <t xml:space="preserve">Table 7 – Departmental savings as a percentage  of 2025-26 Final Plan </t>
  </si>
  <si>
    <t>2020-21</t>
  </si>
  <si>
    <t>2021-22</t>
  </si>
  <si>
    <t>2022-23</t>
  </si>
  <si>
    <t>2023-24</t>
  </si>
  <si>
    <t>2024-25</t>
  </si>
  <si>
    <t>England</t>
  </si>
  <si>
    <t>Scotland</t>
  </si>
  <si>
    <t>Wales</t>
  </si>
  <si>
    <t>NI</t>
  </si>
  <si>
    <t>Need</t>
  </si>
  <si>
    <t>Spend</t>
  </si>
  <si>
    <t>Chart 3 -  Premium of spending per head above England compared to need (Holtham and NIFC estimates) for SR 20 (2021-22) and SR 21 (average of 2022-23 and 2023-24)</t>
  </si>
  <si>
    <t>SR20</t>
  </si>
  <si>
    <t>SR21</t>
  </si>
  <si>
    <t xml:space="preserve">
Scotland</t>
  </si>
  <si>
    <t xml:space="preserve">
Wales</t>
  </si>
  <si>
    <t xml:space="preserve">
NI</t>
  </si>
  <si>
    <t>Chart 4 – devolved funding premia over SR2025</t>
  </si>
  <si>
    <t>Table A1 - Reconciliation of RDEL funding from Finance Minister’s proposed Draft Budget</t>
  </si>
  <si>
    <t>Total RDEL  pre Spring budget</t>
  </si>
  <si>
    <t>Regional Rates Income (post debt repayment)</t>
  </si>
  <si>
    <t>Less HMT Earmarked</t>
  </si>
  <si>
    <t>236 </t>
  </si>
  <si>
    <t>Total RDEL excluding HMT earmarked available for allocation</t>
  </si>
  <si>
    <t>Less</t>
  </si>
  <si>
    <t>Departmental Baselines</t>
  </si>
  <si>
    <t>Reserve Claim repayment</t>
  </si>
  <si>
    <t>RRI Interest Repayments</t>
  </si>
  <si>
    <t>Increase in budgets of oversight bodies</t>
  </si>
  <si>
    <t>Statutory Salaries</t>
  </si>
  <si>
    <t>Previous Executive Commitments</t>
  </si>
  <si>
    <t>Available for Allocation</t>
  </si>
  <si>
    <t>Additional Executive Commitments</t>
  </si>
  <si>
    <t>Transformation (centrally held)</t>
  </si>
  <si>
    <t>Strategic Reserve</t>
  </si>
  <si>
    <t>RDEL Available for General Allocation</t>
  </si>
  <si>
    <t>Table A2 - Reconciliation of CDEL funding from Finance Minister’s proposed Draft Budget</t>
  </si>
  <si>
    <r>
      <t>Irish Government Funding</t>
    </r>
    <r>
      <rPr>
        <vertAlign val="superscript"/>
        <sz val="9"/>
        <color theme="1"/>
        <rFont val="Arial"/>
        <family val="2"/>
      </rPr>
      <t>1</t>
    </r>
  </si>
  <si>
    <t>HMT Earmarked</t>
  </si>
  <si>
    <t>Executive Earmarked</t>
  </si>
  <si>
    <t>Total CDEL Available for allocation after earmarked</t>
  </si>
  <si>
    <t>1,951 </t>
  </si>
  <si>
    <t>Uplift factor</t>
  </si>
  <si>
    <t>Total TDEL required to equal Wales' funding/head (£m)</t>
  </si>
  <si>
    <t>Total over SR period</t>
  </si>
  <si>
    <t>Method 1</t>
  </si>
  <si>
    <t>Method 2</t>
  </si>
  <si>
    <t>Method 3</t>
  </si>
  <si>
    <t>Method 4</t>
  </si>
  <si>
    <t>Method 5</t>
  </si>
  <si>
    <t>Source: NIFC calculations</t>
  </si>
  <si>
    <t>Additional TDEL required to equal Wales' funding/head (£m)</t>
  </si>
  <si>
    <t>TDEL over SR period</t>
  </si>
  <si>
    <t>Total TDEL required to equal Scotland's funding/head (£m)</t>
  </si>
  <si>
    <t>Additional TDEL required to equal Scotland's funding/head (£m)</t>
  </si>
  <si>
    <t>Barnett Squeeze</t>
  </si>
  <si>
    <t>Relative Population Growth</t>
  </si>
  <si>
    <t>VAT Abatement</t>
  </si>
  <si>
    <t>Needs Adjustment 124%/105%</t>
  </si>
  <si>
    <t>Total</t>
  </si>
  <si>
    <t>Population 2022</t>
  </si>
  <si>
    <t>Population 2024</t>
  </si>
  <si>
    <t>2030-31</t>
  </si>
  <si>
    <t>2031-32</t>
  </si>
  <si>
    <t>2032-33</t>
  </si>
  <si>
    <t>2033-34</t>
  </si>
  <si>
    <t>2034-35</t>
  </si>
  <si>
    <t>2035-36</t>
  </si>
  <si>
    <t>2036-37</t>
  </si>
  <si>
    <t>2037-38</t>
  </si>
  <si>
    <t>2038-39</t>
  </si>
  <si>
    <t>2039-40</t>
  </si>
  <si>
    <t>2040-41</t>
  </si>
  <si>
    <t>2041-42</t>
  </si>
  <si>
    <t>2042-43</t>
  </si>
  <si>
    <t>2043-44</t>
  </si>
  <si>
    <t>2044-45</t>
  </si>
  <si>
    <t>2045-46</t>
  </si>
  <si>
    <t>2046-47</t>
  </si>
  <si>
    <t>2047-48</t>
  </si>
  <si>
    <t>2048-49</t>
  </si>
  <si>
    <t>England = 100</t>
  </si>
  <si>
    <t>Scotland's relative funding</t>
  </si>
  <si>
    <t>Wales relative funding</t>
  </si>
  <si>
    <t>NI's relative funding</t>
  </si>
  <si>
    <t>Source: Finance Minister AQW Response, ONS, NIFC calculations</t>
  </si>
  <si>
    <t>Source: ONS, NIFC calculations</t>
  </si>
  <si>
    <t>Figure 1 – change in populations in parts of the UK to 2049 </t>
  </si>
  <si>
    <t>NI population</t>
  </si>
  <si>
    <t>growth</t>
  </si>
  <si>
    <t>Eng population</t>
  </si>
  <si>
    <t>gap</t>
  </si>
  <si>
    <t>Year</t>
  </si>
  <si>
    <t>Northern Ireland</t>
  </si>
  <si>
    <t>United Kingdom</t>
  </si>
  <si>
    <t xml:space="preserve">Chart 1 - Health spending per head across Devolved Administrations (England = 100)  </t>
  </si>
  <si>
    <t xml:space="preserve">Chart 2 - Historic spending and needs assessments </t>
  </si>
  <si>
    <t>Table B2 – additional DEL to uplift NI block grant to Scotland’s level</t>
  </si>
  <si>
    <t>Table B4 - Additional DEL required for NI’s funding to match funding in Scotland</t>
  </si>
  <si>
    <t>Table B3 – Additional DEL required for NI’s funding to match funding in Wales</t>
  </si>
  <si>
    <t>Chart C1 - Components of NI's funding premium</t>
  </si>
  <si>
    <t>Chart C2 - The difference between 2022- and 2024-based population projections</t>
  </si>
  <si>
    <t>Chart C3 -  2024-based population projections, growth rates to 2026</t>
  </si>
  <si>
    <t>Table C1 - Devolved funding premia over the current SR period</t>
  </si>
  <si>
    <t>Table C2 – Funding premia recalculated using 2024-based projections</t>
  </si>
  <si>
    <t>Chart C4 – Projected annual population growth UK and constituent countries 2023-47</t>
  </si>
  <si>
    <t>Chart C5 – Devolved populations as a proportion of England’s </t>
  </si>
  <si>
    <t xml:space="preserve">Health spending per head across Devolved Administrations (England = 100) </t>
  </si>
  <si>
    <t>Tables B1 and B2</t>
  </si>
  <si>
    <t>Table B1 – additional DEL to uplift NI block grant to Wales’ level</t>
  </si>
  <si>
    <t>Tables B3 and B4</t>
  </si>
  <si>
    <t>Additional DEL to uplift NI block grant to Wales’ and Scotland's level</t>
  </si>
  <si>
    <t>Additional DEL required for NI’s funding to match funding in Wales and Scotland</t>
  </si>
  <si>
    <t>Components of NI's funding premium</t>
  </si>
  <si>
    <t>Chart C1</t>
  </si>
  <si>
    <t>Chart C2</t>
  </si>
  <si>
    <t>The difference between 2022- and 2024-based population projections</t>
  </si>
  <si>
    <t>Chart C3</t>
  </si>
  <si>
    <t>Table C1</t>
  </si>
  <si>
    <t>Table C2</t>
  </si>
  <si>
    <t>Figure C1</t>
  </si>
  <si>
    <t>Chart C4</t>
  </si>
  <si>
    <t>Chart C5</t>
  </si>
  <si>
    <t>Table 6 – Planned departmental RDEL savings or non-implementation of unmet bids</t>
  </si>
  <si>
    <t>Planned departmental RDEL savings or non-implementation of unmet bids</t>
  </si>
  <si>
    <t>per cent</t>
  </si>
  <si>
    <t>Unallocated</t>
  </si>
  <si>
    <t xml:space="preserve">2026-27 RDEL contingency planning envelopes </t>
  </si>
  <si>
    <t xml:space="preserve">Table 2 – 2026-27 RDEL contingency planning envelopes </t>
  </si>
  <si>
    <t>Note: The £390 million available for allocation excludes funding for repayment of the reserve, RRI interest and transformation and other centrally held funds which when added back brings the total available to over £600 million</t>
  </si>
  <si>
    <t>Sustainability Report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</si>
</sst>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
    <numFmt numFmtId="165" formatCode="_-* #,##0_-;\-* #,##0_-;_-* &quot;-&quot;??_-;_-@_-"/>
    <numFmt numFmtId="166" formatCode="0.0%"/>
    <numFmt numFmtId="167" formatCode="0.0000"/>
  </numFmts>
  <fonts count="23" x14ac:knownFonts="1">
    <font>
      <sz val="11"/>
      <color theme="1"/>
      <name val="Aptos Narrow"/>
      <family val="2"/>
      <scheme val="minor"/>
    </font>
    <font>
      <sz val="9"/>
      <color theme="1"/>
      <name val="Arial"/>
      <family val="2"/>
    </font>
    <font>
      <b/>
      <sz val="9"/>
      <color theme="1"/>
      <name val="Arial"/>
      <family val="2"/>
    </font>
    <font>
      <i/>
      <sz val="9"/>
      <color theme="1"/>
      <name val="Arial"/>
      <family val="2"/>
    </font>
    <font>
      <sz val="8"/>
      <color theme="1"/>
      <name val="Arial"/>
      <family val="2"/>
    </font>
    <font>
      <vertAlign val="superscript"/>
      <sz val="9"/>
      <color theme="1"/>
      <name val="Arial"/>
      <family val="2"/>
    </font>
    <font>
      <sz val="11"/>
      <color theme="1"/>
      <name val="Aptos Narrow"/>
      <family val="2"/>
      <scheme val="minor"/>
    </font>
    <font>
      <sz val="11"/>
      <color rgb="FF00B0F0"/>
      <name val="Arial"/>
      <family val="2"/>
    </font>
    <font>
      <sz val="8"/>
      <color theme="1"/>
      <name val="Cambria"/>
      <family val="1"/>
    </font>
    <font>
      <b/>
      <sz val="9"/>
      <name val="Arial"/>
      <family val="2"/>
    </font>
    <font>
      <sz val="10"/>
      <color rgb="FF00B0F0"/>
      <name val="Arial"/>
      <family val="2"/>
    </font>
    <font>
      <sz val="9"/>
      <color rgb="FF00B0F0"/>
      <name val="Arial"/>
      <family val="2"/>
    </font>
    <font>
      <sz val="9"/>
      <color rgb="FFFF0000"/>
      <name val="Arial"/>
      <family val="2"/>
    </font>
    <font>
      <sz val="9"/>
      <color theme="1"/>
      <name val="Aptos Narrow"/>
      <family val="2"/>
      <scheme val="minor"/>
    </font>
    <font>
      <b/>
      <sz val="9"/>
      <color rgb="FF00B0F0"/>
      <name val="Arial"/>
      <family val="2"/>
    </font>
    <font>
      <b/>
      <sz val="11"/>
      <color theme="1"/>
      <name val="Aptos Narrow"/>
      <family val="2"/>
      <scheme val="minor"/>
    </font>
    <font>
      <u/>
      <sz val="11"/>
      <color theme="10"/>
      <name val="Aptos Narrow"/>
      <family val="2"/>
      <scheme val="minor"/>
    </font>
    <font>
      <sz val="9"/>
      <name val="Arial"/>
      <family val="2"/>
    </font>
    <font>
      <sz val="8"/>
      <name val="Aptos Narrow"/>
      <family val="2"/>
      <scheme val="minor"/>
    </font>
    <font>
      <sz val="11"/>
      <name val="Aptos Narrow"/>
      <family val="2"/>
      <scheme val="minor"/>
    </font>
    <font>
      <b/>
      <sz val="9"/>
      <color theme="1"/>
      <name val="Arial"/>
      <family val="2"/>
    </font>
    <font>
      <sz val="8"/>
      <color theme="1"/>
      <name val="Arial"/>
    </font>
    <font>
      <sz val="9"/>
      <color rgb="FF242424"/>
      <name val="Arial"/>
      <family val="2"/>
    </font>
  </fonts>
  <fills count="6">
    <fill>
      <patternFill patternType="none"/>
    </fill>
    <fill>
      <patternFill patternType="gray125"/>
    </fill>
    <fill>
      <patternFill patternType="solid">
        <fgColor theme="0"/>
        <bgColor indexed="64"/>
      </patternFill>
    </fill>
    <fill>
      <patternFill patternType="solid">
        <fgColor rgb="FFC6E0B4"/>
        <bgColor rgb="FF000000"/>
      </patternFill>
    </fill>
    <fill>
      <patternFill patternType="solid">
        <fgColor rgb="FFC6E0B4"/>
        <bgColor indexed="64"/>
      </patternFill>
    </fill>
    <fill>
      <patternFill patternType="solid">
        <fgColor theme="9" tint="0.59999389629810485"/>
        <bgColor indexed="64"/>
      </patternFill>
    </fill>
  </fills>
  <borders count="79">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style="thin">
        <color theme="0"/>
      </right>
      <top style="thin">
        <color theme="0"/>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thin">
        <color theme="0"/>
      </left>
      <right style="thin">
        <color theme="0"/>
      </right>
      <top/>
      <bottom/>
      <diagonal/>
    </border>
    <border>
      <left/>
      <right style="thin">
        <color theme="0"/>
      </right>
      <top/>
      <bottom style="thin">
        <color theme="0"/>
      </bottom>
      <diagonal/>
    </border>
    <border>
      <left/>
      <right style="thin">
        <color theme="0"/>
      </right>
      <top/>
      <bottom/>
      <diagonal/>
    </border>
    <border>
      <left/>
      <right/>
      <top style="thin">
        <color theme="0"/>
      </top>
      <bottom style="thin">
        <color theme="0"/>
      </bottom>
      <diagonal/>
    </border>
    <border>
      <left/>
      <right/>
      <top style="thin">
        <color theme="0"/>
      </top>
      <bottom/>
      <diagonal/>
    </border>
    <border>
      <left style="thin">
        <color theme="0"/>
      </left>
      <right style="thin">
        <color theme="0"/>
      </right>
      <top style="medium">
        <color rgb="FFC6E0B4"/>
      </top>
      <bottom style="medium">
        <color rgb="FFC6E0B4"/>
      </bottom>
      <diagonal/>
    </border>
    <border>
      <left/>
      <right style="thin">
        <color theme="0"/>
      </right>
      <top style="medium">
        <color rgb="FFC6E0B4"/>
      </top>
      <bottom style="medium">
        <color rgb="FFC6E0B4"/>
      </bottom>
      <diagonal/>
    </border>
    <border>
      <left style="thin">
        <color theme="0"/>
      </left>
      <right/>
      <top style="medium">
        <color rgb="FFC6E0B4"/>
      </top>
      <bottom style="medium">
        <color rgb="FFC6E0B4"/>
      </bottom>
      <diagonal/>
    </border>
    <border>
      <left style="thin">
        <color rgb="FFC6E0B4"/>
      </left>
      <right style="thin">
        <color rgb="FFC6E0B4"/>
      </right>
      <top style="thin">
        <color theme="0"/>
      </top>
      <bottom style="thin">
        <color theme="0"/>
      </bottom>
      <diagonal/>
    </border>
    <border>
      <left style="thin">
        <color rgb="FFC6E0B4"/>
      </left>
      <right style="thin">
        <color rgb="FFC6E0B4"/>
      </right>
      <top style="thin">
        <color theme="0"/>
      </top>
      <bottom/>
      <diagonal/>
    </border>
    <border>
      <left style="thin">
        <color rgb="FFC6E0B4"/>
      </left>
      <right style="thin">
        <color rgb="FFC6E0B4"/>
      </right>
      <top style="medium">
        <color rgb="FFC6E0B4"/>
      </top>
      <bottom style="medium">
        <color rgb="FFC6E0B4"/>
      </bottom>
      <diagonal/>
    </border>
    <border>
      <left style="thin">
        <color rgb="FFC6E0B4"/>
      </left>
      <right style="thin">
        <color rgb="FFC6E0B4"/>
      </right>
      <top/>
      <bottom style="thin">
        <color theme="0"/>
      </bottom>
      <diagonal/>
    </border>
    <border>
      <left style="thin">
        <color rgb="FFC6E0B4"/>
      </left>
      <right/>
      <top style="thin">
        <color theme="0"/>
      </top>
      <bottom style="thin">
        <color theme="0"/>
      </bottom>
      <diagonal/>
    </border>
    <border>
      <left style="thin">
        <color rgb="FFC6E0B4"/>
      </left>
      <right/>
      <top style="thin">
        <color theme="0"/>
      </top>
      <bottom/>
      <diagonal/>
    </border>
    <border>
      <left style="thin">
        <color rgb="FFC6E0B4"/>
      </left>
      <right/>
      <top style="medium">
        <color rgb="FFC6E0B4"/>
      </top>
      <bottom style="medium">
        <color rgb="FFC6E0B4"/>
      </bottom>
      <diagonal/>
    </border>
    <border>
      <left style="thin">
        <color rgb="FFC6E0B4"/>
      </left>
      <right/>
      <top/>
      <bottom style="thin">
        <color theme="0"/>
      </bottom>
      <diagonal/>
    </border>
    <border>
      <left/>
      <right/>
      <top style="medium">
        <color rgb="FFC6E0B4"/>
      </top>
      <bottom style="medium">
        <color rgb="FFC6E0B4"/>
      </bottom>
      <diagonal/>
    </border>
    <border>
      <left/>
      <right style="thin">
        <color rgb="FFC6E0B4"/>
      </right>
      <top/>
      <bottom style="medium">
        <color rgb="FFC6E0B4"/>
      </bottom>
      <diagonal/>
    </border>
    <border>
      <left/>
      <right style="thin">
        <color rgb="FFC6E0B4"/>
      </right>
      <top/>
      <bottom/>
      <diagonal/>
    </border>
    <border>
      <left/>
      <right style="thin">
        <color rgb="FFC6E0B4"/>
      </right>
      <top style="medium">
        <color rgb="FFC6E0B4"/>
      </top>
      <bottom style="medium">
        <color rgb="FFC6E0B4"/>
      </bottom>
      <diagonal/>
    </border>
    <border>
      <left/>
      <right/>
      <top/>
      <bottom style="medium">
        <color rgb="FFC6E0B4"/>
      </bottom>
      <diagonal/>
    </border>
    <border>
      <left/>
      <right/>
      <top style="medium">
        <color rgb="FFC6E0B4"/>
      </top>
      <bottom/>
      <diagonal/>
    </border>
    <border>
      <left style="thin">
        <color theme="0"/>
      </left>
      <right style="thin">
        <color theme="8" tint="0.59996337778862885"/>
      </right>
      <top style="thin">
        <color theme="0"/>
      </top>
      <bottom style="thin">
        <color theme="0"/>
      </bottom>
      <diagonal/>
    </border>
    <border>
      <left style="thin">
        <color theme="8" tint="0.59996337778862885"/>
      </left>
      <right style="thin">
        <color theme="8" tint="0.59996337778862885"/>
      </right>
      <top style="thin">
        <color theme="0"/>
      </top>
      <bottom style="thin">
        <color theme="0"/>
      </bottom>
      <diagonal/>
    </border>
    <border>
      <left style="thin">
        <color theme="8" tint="0.59996337778862885"/>
      </left>
      <right/>
      <top style="thin">
        <color theme="0"/>
      </top>
      <bottom style="thin">
        <color theme="0"/>
      </bottom>
      <diagonal/>
    </border>
    <border>
      <left style="thin">
        <color theme="8" tint="0.59996337778862885"/>
      </left>
      <right style="thin">
        <color theme="0"/>
      </right>
      <top style="thin">
        <color theme="0"/>
      </top>
      <bottom style="thin">
        <color theme="0"/>
      </bottom>
      <diagonal/>
    </border>
    <border>
      <left/>
      <right style="thin">
        <color theme="9" tint="0.59996337778862885"/>
      </right>
      <top style="thin">
        <color theme="0"/>
      </top>
      <bottom style="thin">
        <color theme="0"/>
      </bottom>
      <diagonal/>
    </border>
    <border>
      <left style="thin">
        <color theme="0"/>
      </left>
      <right style="thin">
        <color theme="9" tint="0.59996337778862885"/>
      </right>
      <top style="thin">
        <color theme="0"/>
      </top>
      <bottom style="thin">
        <color theme="0"/>
      </bottom>
      <diagonal/>
    </border>
    <border>
      <left style="thin">
        <color theme="0"/>
      </left>
      <right style="thin">
        <color theme="9" tint="0.59996337778862885"/>
      </right>
      <top style="thin">
        <color theme="0"/>
      </top>
      <bottom/>
      <diagonal/>
    </border>
    <border>
      <left style="thin">
        <color theme="0"/>
      </left>
      <right style="thin">
        <color rgb="FFC6E0B4"/>
      </right>
      <top style="thin">
        <color theme="0"/>
      </top>
      <bottom style="thin">
        <color theme="0"/>
      </bottom>
      <diagonal/>
    </border>
    <border>
      <left style="thin">
        <color theme="0"/>
      </left>
      <right style="thin">
        <color rgb="FFC6E0B4"/>
      </right>
      <top style="thin">
        <color theme="0"/>
      </top>
      <bottom/>
      <diagonal/>
    </border>
    <border>
      <left style="thin">
        <color theme="0"/>
      </left>
      <right style="thin">
        <color rgb="FFC6E0B4"/>
      </right>
      <top style="medium">
        <color rgb="FFC6E0B4"/>
      </top>
      <bottom style="medium">
        <color rgb="FFC6E0B4"/>
      </bottom>
      <diagonal/>
    </border>
    <border>
      <left style="thin">
        <color rgb="FFC6E0B4"/>
      </left>
      <right style="thin">
        <color theme="0"/>
      </right>
      <top style="thin">
        <color theme="0"/>
      </top>
      <bottom style="thin">
        <color theme="0"/>
      </bottom>
      <diagonal/>
    </border>
    <border>
      <left style="thin">
        <color rgb="FFC6E0B4"/>
      </left>
      <right style="thin">
        <color theme="0"/>
      </right>
      <top style="thin">
        <color theme="0"/>
      </top>
      <bottom/>
      <diagonal/>
    </border>
    <border>
      <left style="thin">
        <color rgb="FFC6E0B4"/>
      </left>
      <right style="thin">
        <color theme="0"/>
      </right>
      <top style="medium">
        <color rgb="FFC6E0B4"/>
      </top>
      <bottom style="medium">
        <color rgb="FFC6E0B4"/>
      </bottom>
      <diagonal/>
    </border>
    <border>
      <left/>
      <right style="thin">
        <color rgb="FFC6E0B4"/>
      </right>
      <top style="thin">
        <color theme="0"/>
      </top>
      <bottom style="thin">
        <color theme="0"/>
      </bottom>
      <diagonal/>
    </border>
    <border>
      <left style="thin">
        <color theme="0"/>
      </left>
      <right style="thin">
        <color rgb="FFC6E0B4"/>
      </right>
      <top/>
      <bottom style="thin">
        <color theme="0"/>
      </bottom>
      <diagonal/>
    </border>
    <border>
      <left style="thin">
        <color rgb="FFC6E0B4"/>
      </left>
      <right style="thin">
        <color theme="0"/>
      </right>
      <top/>
      <bottom style="thin">
        <color theme="0"/>
      </bottom>
      <diagonal/>
    </border>
    <border>
      <left style="thin">
        <color theme="0"/>
      </left>
      <right style="thin">
        <color theme="0"/>
      </right>
      <top style="thin">
        <color rgb="FFC6E0B4"/>
      </top>
      <bottom style="thin">
        <color theme="0"/>
      </bottom>
      <diagonal/>
    </border>
    <border>
      <left style="thin">
        <color theme="0"/>
      </left>
      <right/>
      <top style="thin">
        <color rgb="FFC6E0B4"/>
      </top>
      <bottom style="thin">
        <color theme="0"/>
      </bottom>
      <diagonal/>
    </border>
    <border>
      <left/>
      <right/>
      <top style="thin">
        <color rgb="FFC6E0B4"/>
      </top>
      <bottom style="thin">
        <color theme="0"/>
      </bottom>
      <diagonal/>
    </border>
    <border>
      <left style="thin">
        <color rgb="FFC6E0B4"/>
      </left>
      <right/>
      <top style="thin">
        <color rgb="FFC6E0B4"/>
      </top>
      <bottom style="thin">
        <color theme="0"/>
      </bottom>
      <diagonal/>
    </border>
    <border>
      <left/>
      <right style="thin">
        <color theme="0"/>
      </right>
      <top style="thin">
        <color rgb="FFC6E0B4"/>
      </top>
      <bottom style="thin">
        <color theme="0"/>
      </bottom>
      <diagonal/>
    </border>
    <border>
      <left style="thin">
        <color theme="0"/>
      </left>
      <right style="thin">
        <color theme="0"/>
      </right>
      <top style="thin">
        <color theme="0"/>
      </top>
      <bottom style="thin">
        <color rgb="FFC6E0B4"/>
      </bottom>
      <diagonal/>
    </border>
    <border>
      <left style="thin">
        <color rgb="FFC6E0B4"/>
      </left>
      <right style="thin">
        <color rgb="FFC6E0B4"/>
      </right>
      <top style="thin">
        <color theme="0"/>
      </top>
      <bottom style="thin">
        <color rgb="FFC6E0B4"/>
      </bottom>
      <diagonal/>
    </border>
    <border>
      <left/>
      <right style="thin">
        <color theme="0"/>
      </right>
      <top style="thin">
        <color theme="0"/>
      </top>
      <bottom style="thin">
        <color rgb="FFC6E0B4"/>
      </bottom>
      <diagonal/>
    </border>
    <border>
      <left style="thin">
        <color rgb="FFC6E0B4"/>
      </left>
      <right style="thin">
        <color rgb="FFC6E0B4"/>
      </right>
      <top style="thin">
        <color rgb="FFC6E0B4"/>
      </top>
      <bottom style="thin">
        <color theme="0"/>
      </bottom>
      <diagonal/>
    </border>
    <border>
      <left style="thin">
        <color theme="0"/>
      </left>
      <right style="thin">
        <color theme="0"/>
      </right>
      <top style="thin">
        <color theme="0"/>
      </top>
      <bottom style="medium">
        <color rgb="FFC6E0B4"/>
      </bottom>
      <diagonal/>
    </border>
    <border>
      <left style="thin">
        <color theme="0"/>
      </left>
      <right style="thin">
        <color rgb="FFC6E0B4"/>
      </right>
      <top style="thin">
        <color theme="0"/>
      </top>
      <bottom style="medium">
        <color rgb="FFC6E0B4"/>
      </bottom>
      <diagonal/>
    </border>
    <border>
      <left/>
      <right style="thin">
        <color theme="0"/>
      </right>
      <top style="thin">
        <color theme="0"/>
      </top>
      <bottom style="medium">
        <color rgb="FFC6E0B4"/>
      </bottom>
      <diagonal/>
    </border>
    <border>
      <left/>
      <right style="thin">
        <color rgb="FFC6E0B4"/>
      </right>
      <top style="medium">
        <color rgb="FFC6E0B4"/>
      </top>
      <bottom/>
      <diagonal/>
    </border>
    <border>
      <left/>
      <right/>
      <top/>
      <bottom style="thin">
        <color rgb="FFC6E0B4"/>
      </bottom>
      <diagonal/>
    </border>
    <border>
      <left style="thin">
        <color theme="0"/>
      </left>
      <right style="thin">
        <color rgb="FFC6E0B4"/>
      </right>
      <top/>
      <bottom/>
      <diagonal/>
    </border>
    <border>
      <left style="thin">
        <color theme="0"/>
      </left>
      <right style="thin">
        <color rgb="FFC6E0B4"/>
      </right>
      <top/>
      <bottom style="thin">
        <color rgb="FFC6E0B4"/>
      </bottom>
      <diagonal/>
    </border>
    <border>
      <left style="thin">
        <color theme="0"/>
      </left>
      <right style="thin">
        <color rgb="FFC6E0B4"/>
      </right>
      <top style="thin">
        <color rgb="FFC6E0B4"/>
      </top>
      <bottom/>
      <diagonal/>
    </border>
    <border>
      <left style="thin">
        <color theme="0"/>
      </left>
      <right style="thin">
        <color theme="9" tint="0.59996337778862885"/>
      </right>
      <top style="thin">
        <color theme="0"/>
      </top>
      <bottom style="medium">
        <color rgb="FFC6E0B4"/>
      </bottom>
      <diagonal/>
    </border>
    <border>
      <left style="thin">
        <color theme="0"/>
      </left>
      <right/>
      <top style="thin">
        <color theme="0"/>
      </top>
      <bottom style="medium">
        <color rgb="FFC6E0B4"/>
      </bottom>
      <diagonal/>
    </border>
    <border>
      <left style="thin">
        <color rgb="FFC6E0B4"/>
      </left>
      <right style="thin">
        <color theme="0"/>
      </right>
      <top style="thin">
        <color theme="0"/>
      </top>
      <bottom style="thin">
        <color rgb="FFC6E0B4"/>
      </bottom>
      <diagonal/>
    </border>
    <border>
      <left style="thin">
        <color theme="0"/>
      </left>
      <right style="thin">
        <color rgb="FFC6E0B4"/>
      </right>
      <top style="thin">
        <color theme="0"/>
      </top>
      <bottom style="thin">
        <color rgb="FFC6E0B4"/>
      </bottom>
      <diagonal/>
    </border>
    <border>
      <left style="thin">
        <color theme="0"/>
      </left>
      <right/>
      <top style="thin">
        <color theme="0"/>
      </top>
      <bottom style="thin">
        <color rgb="FFC6E0B4"/>
      </bottom>
      <diagonal/>
    </border>
    <border>
      <left/>
      <right/>
      <top style="thin">
        <color rgb="FFC6E0B4"/>
      </top>
      <bottom style="medium">
        <color rgb="FFC6E0B4"/>
      </bottom>
      <diagonal/>
    </border>
    <border>
      <left style="thin">
        <color rgb="FFC6E0B4"/>
      </left>
      <right/>
      <top/>
      <bottom style="thin">
        <color rgb="FFC6E0B4"/>
      </bottom>
      <diagonal/>
    </border>
    <border>
      <left style="thin">
        <color rgb="FFC6E0B4"/>
      </left>
      <right/>
      <top/>
      <bottom/>
      <diagonal/>
    </border>
    <border>
      <left style="thin">
        <color rgb="FFC6E0B4"/>
      </left>
      <right/>
      <top style="thin">
        <color rgb="FFC6E0B4"/>
      </top>
      <bottom style="medium">
        <color rgb="FFC6E0B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rgb="FFC6E0B4"/>
      </top>
      <bottom/>
      <diagonal/>
    </border>
  </borders>
  <cellStyleXfs count="5">
    <xf numFmtId="0" fontId="0" fillId="0" borderId="0"/>
    <xf numFmtId="43" fontId="6" fillId="0" borderId="0" applyFont="0" applyFill="0" applyBorder="0" applyAlignment="0" applyProtection="0"/>
    <xf numFmtId="9" fontId="6" fillId="0" borderId="0" applyFont="0" applyFill="0" applyBorder="0" applyAlignment="0" applyProtection="0"/>
    <xf numFmtId="0" fontId="16" fillId="0" borderId="0" applyNumberFormat="0" applyFill="0" applyBorder="0" applyAlignment="0" applyProtection="0"/>
    <xf numFmtId="44" fontId="6" fillId="0" borderId="0" applyFont="0" applyFill="0" applyBorder="0" applyAlignment="0" applyProtection="0"/>
  </cellStyleXfs>
  <cellXfs count="339">
    <xf numFmtId="0" fontId="0" fillId="0" borderId="0" xfId="0"/>
    <xf numFmtId="0" fontId="1" fillId="0" borderId="2" xfId="0" applyFont="1" applyBorder="1"/>
    <xf numFmtId="0" fontId="2" fillId="0" borderId="2" xfId="0" applyFont="1" applyBorder="1"/>
    <xf numFmtId="0" fontId="1" fillId="0" borderId="3" xfId="0" applyFont="1" applyBorder="1"/>
    <xf numFmtId="0" fontId="1" fillId="0" borderId="5" xfId="0" applyFont="1" applyBorder="1"/>
    <xf numFmtId="0" fontId="1" fillId="0" borderId="1" xfId="0" applyFont="1" applyBorder="1" applyAlignment="1">
      <alignment horizontal="right"/>
    </xf>
    <xf numFmtId="0" fontId="0" fillId="0" borderId="1" xfId="0" applyBorder="1"/>
    <xf numFmtId="0" fontId="0" fillId="0" borderId="4" xfId="0" applyBorder="1"/>
    <xf numFmtId="0" fontId="1" fillId="0" borderId="7" xfId="0" applyFont="1" applyBorder="1" applyAlignment="1">
      <alignment horizontal="right"/>
    </xf>
    <xf numFmtId="0" fontId="1" fillId="0" borderId="8" xfId="0" applyFont="1" applyBorder="1" applyAlignment="1">
      <alignment horizontal="right"/>
    </xf>
    <xf numFmtId="0" fontId="4" fillId="0" borderId="4" xfId="0" applyFont="1" applyBorder="1" applyAlignment="1">
      <alignment horizontal="left"/>
    </xf>
    <xf numFmtId="0" fontId="1" fillId="0" borderId="5" xfId="0" applyFont="1" applyBorder="1" applyAlignment="1">
      <alignment wrapText="1"/>
    </xf>
    <xf numFmtId="0" fontId="0" fillId="0" borderId="10" xfId="0" applyBorder="1"/>
    <xf numFmtId="0" fontId="1" fillId="0" borderId="0" xfId="0" applyFont="1" applyAlignment="1">
      <alignment horizontal="right"/>
    </xf>
    <xf numFmtId="0" fontId="1" fillId="0" borderId="12" xfId="0" applyFont="1" applyBorder="1" applyAlignment="1">
      <alignment horizontal="right"/>
    </xf>
    <xf numFmtId="0" fontId="3" fillId="0" borderId="3" xfId="0" applyFont="1" applyBorder="1" applyAlignment="1">
      <alignment horizontal="right"/>
    </xf>
    <xf numFmtId="0" fontId="4" fillId="0" borderId="9" xfId="0" applyFont="1" applyBorder="1"/>
    <xf numFmtId="1" fontId="1" fillId="0" borderId="0" xfId="0" applyNumberFormat="1" applyFont="1" applyAlignment="1">
      <alignment horizontal="right"/>
    </xf>
    <xf numFmtId="0" fontId="7" fillId="0" borderId="0" xfId="0" applyFont="1"/>
    <xf numFmtId="0" fontId="0" fillId="0" borderId="6" xfId="0" applyBorder="1"/>
    <xf numFmtId="3" fontId="2" fillId="0" borderId="13" xfId="0" applyNumberFormat="1" applyFont="1" applyBorder="1" applyAlignment="1">
      <alignment horizontal="right"/>
    </xf>
    <xf numFmtId="3" fontId="2" fillId="0" borderId="11" xfId="0" applyNumberFormat="1" applyFont="1" applyBorder="1" applyAlignment="1">
      <alignment horizontal="right"/>
    </xf>
    <xf numFmtId="0" fontId="4" fillId="0" borderId="11" xfId="0" applyFont="1" applyBorder="1" applyAlignment="1">
      <alignment horizontal="left"/>
    </xf>
    <xf numFmtId="0" fontId="4" fillId="0" borderId="2" xfId="0" applyFont="1" applyBorder="1"/>
    <xf numFmtId="0" fontId="4" fillId="2" borderId="9" xfId="0" applyFont="1" applyFill="1" applyBorder="1"/>
    <xf numFmtId="0" fontId="4" fillId="2" borderId="4" xfId="0" applyFont="1" applyFill="1" applyBorder="1"/>
    <xf numFmtId="9" fontId="0" fillId="0" borderId="0" xfId="2" applyFont="1"/>
    <xf numFmtId="9" fontId="0" fillId="0" borderId="0" xfId="0" applyNumberFormat="1"/>
    <xf numFmtId="0" fontId="4" fillId="0" borderId="4" xfId="0" applyFont="1" applyBorder="1"/>
    <xf numFmtId="0" fontId="8" fillId="0" borderId="0" xfId="0" applyFont="1" applyAlignment="1">
      <alignment vertical="center"/>
    </xf>
    <xf numFmtId="0" fontId="0" fillId="0" borderId="15" xfId="0" applyBorder="1"/>
    <xf numFmtId="3" fontId="2" fillId="0" borderId="17" xfId="0" applyNumberFormat="1" applyFont="1" applyBorder="1" applyAlignment="1">
      <alignment horizontal="right"/>
    </xf>
    <xf numFmtId="0" fontId="2" fillId="0" borderId="16" xfId="0" applyFont="1" applyBorder="1" applyAlignment="1">
      <alignment horizontal="right"/>
    </xf>
    <xf numFmtId="0" fontId="2" fillId="0" borderId="18" xfId="0" applyFont="1" applyBorder="1"/>
    <xf numFmtId="3" fontId="1" fillId="0" borderId="19" xfId="0" applyNumberFormat="1" applyFont="1" applyBorder="1" applyAlignment="1">
      <alignment horizontal="right"/>
    </xf>
    <xf numFmtId="0" fontId="1" fillId="0" borderId="19" xfId="0" applyFont="1" applyBorder="1" applyAlignment="1">
      <alignment horizontal="right"/>
    </xf>
    <xf numFmtId="0" fontId="1" fillId="0" borderId="20" xfId="0" applyFont="1" applyBorder="1" applyAlignment="1">
      <alignment horizontal="right"/>
    </xf>
    <xf numFmtId="3" fontId="2" fillId="0" borderId="21" xfId="0" applyNumberFormat="1" applyFont="1" applyBorder="1" applyAlignment="1">
      <alignment horizontal="right"/>
    </xf>
    <xf numFmtId="0" fontId="1" fillId="0" borderId="22" xfId="0" applyFont="1" applyBorder="1" applyAlignment="1">
      <alignment horizontal="right"/>
    </xf>
    <xf numFmtId="0" fontId="2" fillId="0" borderId="17" xfId="0" applyFont="1" applyBorder="1" applyAlignment="1">
      <alignment horizontal="right"/>
    </xf>
    <xf numFmtId="3" fontId="1" fillId="0" borderId="23" xfId="0" applyNumberFormat="1" applyFont="1" applyBorder="1" applyAlignment="1">
      <alignment horizontal="right"/>
    </xf>
    <xf numFmtId="0" fontId="1" fillId="0" borderId="23" xfId="0" applyFont="1" applyBorder="1" applyAlignment="1">
      <alignment horizontal="right"/>
    </xf>
    <xf numFmtId="0" fontId="1" fillId="0" borderId="24" xfId="0" applyFont="1" applyBorder="1" applyAlignment="1">
      <alignment horizontal="right"/>
    </xf>
    <xf numFmtId="3" fontId="2" fillId="0" borderId="25" xfId="0" applyNumberFormat="1" applyFont="1" applyBorder="1" applyAlignment="1">
      <alignment horizontal="right"/>
    </xf>
    <xf numFmtId="0" fontId="1" fillId="0" borderId="26" xfId="0" applyFont="1" applyBorder="1" applyAlignment="1">
      <alignment horizontal="right"/>
    </xf>
    <xf numFmtId="3" fontId="1" fillId="0" borderId="26" xfId="0" applyNumberFormat="1" applyFont="1" applyBorder="1" applyAlignment="1">
      <alignment horizontal="right"/>
    </xf>
    <xf numFmtId="3" fontId="1" fillId="0" borderId="22" xfId="0" applyNumberFormat="1" applyFont="1" applyBorder="1" applyAlignment="1">
      <alignment horizontal="right"/>
    </xf>
    <xf numFmtId="0" fontId="9" fillId="3" borderId="14" xfId="0" applyFont="1" applyFill="1" applyBorder="1" applyAlignment="1">
      <alignment horizontal="left" vertical="top"/>
    </xf>
    <xf numFmtId="0" fontId="2" fillId="4" borderId="14" xfId="0" applyFont="1" applyFill="1" applyBorder="1" applyAlignment="1">
      <alignment horizontal="right"/>
    </xf>
    <xf numFmtId="0" fontId="2" fillId="4" borderId="0" xfId="0" applyFont="1" applyFill="1" applyAlignment="1">
      <alignment horizontal="left" vertical="top"/>
    </xf>
    <xf numFmtId="0" fontId="2" fillId="4" borderId="0" xfId="0" applyFont="1" applyFill="1" applyAlignment="1">
      <alignment horizontal="right"/>
    </xf>
    <xf numFmtId="0" fontId="2" fillId="4" borderId="0" xfId="0" applyFont="1" applyFill="1" applyAlignment="1">
      <alignment horizontal="left"/>
    </xf>
    <xf numFmtId="0" fontId="1" fillId="0" borderId="0" xfId="0" applyFont="1" applyAlignment="1">
      <alignment horizontal="left"/>
    </xf>
    <xf numFmtId="3" fontId="1" fillId="0" borderId="0" xfId="0" applyNumberFormat="1" applyFont="1" applyAlignment="1">
      <alignment horizontal="right"/>
    </xf>
    <xf numFmtId="0" fontId="3" fillId="0" borderId="0" xfId="0" applyFont="1" applyAlignment="1">
      <alignment horizontal="right"/>
    </xf>
    <xf numFmtId="3" fontId="2" fillId="0" borderId="27" xfId="0" applyNumberFormat="1" applyFont="1" applyBorder="1" applyAlignment="1">
      <alignment horizontal="right"/>
    </xf>
    <xf numFmtId="0" fontId="1" fillId="0" borderId="29" xfId="0" applyFont="1" applyBorder="1" applyAlignment="1">
      <alignment horizontal="left"/>
    </xf>
    <xf numFmtId="0" fontId="2" fillId="0" borderId="30" xfId="0" applyFont="1" applyBorder="1" applyAlignment="1">
      <alignment horizontal="left"/>
    </xf>
    <xf numFmtId="0" fontId="0" fillId="0" borderId="8" xfId="0" applyBorder="1"/>
    <xf numFmtId="0" fontId="0" fillId="0" borderId="5" xfId="0" applyBorder="1"/>
    <xf numFmtId="0" fontId="4" fillId="0" borderId="10" xfId="0" applyFont="1" applyBorder="1"/>
    <xf numFmtId="0" fontId="4" fillId="0" borderId="10" xfId="0" applyFont="1" applyBorder="1" applyAlignment="1">
      <alignment horizontal="left"/>
    </xf>
    <xf numFmtId="3" fontId="2" fillId="0" borderId="10" xfId="0" applyNumberFormat="1" applyFont="1" applyBorder="1" applyAlignment="1">
      <alignment horizontal="right"/>
    </xf>
    <xf numFmtId="0" fontId="2" fillId="0" borderId="10" xfId="0" applyFont="1" applyBorder="1" applyAlignment="1">
      <alignment horizontal="right"/>
    </xf>
    <xf numFmtId="0" fontId="2" fillId="4" borderId="0" xfId="0" applyFont="1" applyFill="1"/>
    <xf numFmtId="0" fontId="1" fillId="0" borderId="31" xfId="0" applyFont="1" applyBorder="1" applyAlignment="1">
      <alignment horizontal="right"/>
    </xf>
    <xf numFmtId="0" fontId="1" fillId="0" borderId="31" xfId="0" applyFont="1" applyBorder="1" applyAlignment="1">
      <alignment horizontal="left"/>
    </xf>
    <xf numFmtId="9" fontId="1" fillId="0" borderId="31" xfId="0" applyNumberFormat="1" applyFont="1" applyBorder="1" applyAlignment="1">
      <alignment horizontal="right"/>
    </xf>
    <xf numFmtId="0" fontId="1" fillId="0" borderId="28" xfId="0" applyFont="1" applyBorder="1" applyAlignment="1">
      <alignment horizontal="left"/>
    </xf>
    <xf numFmtId="0" fontId="4" fillId="0" borderId="0" xfId="0" applyFont="1" applyAlignment="1">
      <alignment horizontal="left"/>
    </xf>
    <xf numFmtId="0" fontId="4" fillId="0" borderId="0" xfId="0" applyFont="1"/>
    <xf numFmtId="0" fontId="2" fillId="0" borderId="29" xfId="0" applyFont="1" applyBorder="1" applyAlignment="1">
      <alignment horizontal="left"/>
    </xf>
    <xf numFmtId="0" fontId="3" fillId="0" borderId="29" xfId="0" applyFont="1" applyBorder="1" applyAlignment="1">
      <alignment horizontal="right"/>
    </xf>
    <xf numFmtId="0" fontId="2" fillId="0" borderId="30" xfId="0" applyFont="1" applyBorder="1" applyAlignment="1">
      <alignment horizontal="left" wrapText="1"/>
    </xf>
    <xf numFmtId="0" fontId="1" fillId="0" borderId="8" xfId="0" applyFont="1" applyBorder="1" applyAlignment="1">
      <alignment horizontal="right" vertical="center"/>
    </xf>
    <xf numFmtId="0" fontId="1" fillId="0" borderId="6" xfId="0" applyFont="1" applyBorder="1" applyAlignment="1">
      <alignment horizontal="right" vertical="center"/>
    </xf>
    <xf numFmtId="3" fontId="1" fillId="0" borderId="12" xfId="0" applyNumberFormat="1" applyFont="1" applyBorder="1" applyAlignment="1">
      <alignment horizontal="right" vertical="center"/>
    </xf>
    <xf numFmtId="3" fontId="1" fillId="0" borderId="4" xfId="0" applyNumberFormat="1" applyFont="1" applyBorder="1" applyAlignment="1">
      <alignment horizontal="right" vertical="center"/>
    </xf>
    <xf numFmtId="0" fontId="1" fillId="0" borderId="4" xfId="0" applyFont="1" applyBorder="1" applyAlignment="1">
      <alignment horizontal="right" vertical="center"/>
    </xf>
    <xf numFmtId="0" fontId="1" fillId="0" borderId="7" xfId="0" applyFont="1" applyBorder="1" applyAlignment="1">
      <alignment horizontal="right" vertical="center"/>
    </xf>
    <xf numFmtId="0" fontId="1" fillId="0" borderId="1" xfId="0" applyFont="1" applyBorder="1" applyAlignment="1">
      <alignment horizontal="right" vertical="center"/>
    </xf>
    <xf numFmtId="3" fontId="2" fillId="0" borderId="17" xfId="0" applyNumberFormat="1" applyFont="1" applyBorder="1" applyAlignment="1">
      <alignment horizontal="right" vertical="center"/>
    </xf>
    <xf numFmtId="3" fontId="2" fillId="0" borderId="16" xfId="0" applyNumberFormat="1" applyFont="1" applyBorder="1" applyAlignment="1">
      <alignment horizontal="right" vertical="center"/>
    </xf>
    <xf numFmtId="0" fontId="2" fillId="0" borderId="16" xfId="0" applyFont="1" applyBorder="1" applyAlignment="1">
      <alignment horizontal="right" vertical="center"/>
    </xf>
    <xf numFmtId="0" fontId="1" fillId="0" borderId="12" xfId="0" applyFont="1" applyBorder="1" applyAlignment="1">
      <alignment horizontal="right" vertical="center"/>
    </xf>
    <xf numFmtId="3" fontId="2" fillId="0" borderId="7" xfId="0" applyNumberFormat="1" applyFont="1" applyBorder="1" applyAlignment="1">
      <alignment horizontal="right" vertical="center"/>
    </xf>
    <xf numFmtId="3" fontId="2" fillId="0" borderId="1" xfId="0" applyNumberFormat="1" applyFont="1" applyBorder="1" applyAlignment="1">
      <alignment horizontal="right" vertical="center"/>
    </xf>
    <xf numFmtId="0" fontId="2" fillId="0" borderId="1" xfId="0" applyFont="1" applyBorder="1" applyAlignment="1">
      <alignment horizontal="right" vertical="center"/>
    </xf>
    <xf numFmtId="0" fontId="1" fillId="0" borderId="13" xfId="0" applyFont="1" applyBorder="1" applyAlignment="1">
      <alignment horizontal="right" vertical="center"/>
    </xf>
    <xf numFmtId="0" fontId="1" fillId="0" borderId="11" xfId="0" applyFont="1" applyBorder="1" applyAlignment="1">
      <alignment horizontal="right" vertical="center"/>
    </xf>
    <xf numFmtId="3" fontId="1" fillId="0" borderId="7" xfId="0" applyNumberFormat="1" applyFont="1" applyBorder="1" applyAlignment="1">
      <alignment horizontal="right" vertical="center"/>
    </xf>
    <xf numFmtId="3" fontId="1" fillId="0" borderId="1" xfId="0" applyNumberFormat="1" applyFont="1" applyBorder="1" applyAlignment="1">
      <alignment horizontal="right" vertical="center"/>
    </xf>
    <xf numFmtId="0" fontId="3" fillId="0" borderId="7" xfId="0" applyFont="1" applyBorder="1" applyAlignment="1">
      <alignment horizontal="right" vertical="center"/>
    </xf>
    <xf numFmtId="0" fontId="3" fillId="0" borderId="1" xfId="0" applyFont="1" applyBorder="1" applyAlignment="1">
      <alignment horizontal="right" vertical="center"/>
    </xf>
    <xf numFmtId="164" fontId="1" fillId="0" borderId="0" xfId="0" applyNumberFormat="1" applyFont="1" applyAlignment="1">
      <alignment horizontal="right"/>
    </xf>
    <xf numFmtId="164" fontId="1" fillId="0" borderId="31" xfId="0" applyNumberFormat="1" applyFont="1" applyBorder="1" applyAlignment="1">
      <alignment horizontal="right"/>
    </xf>
    <xf numFmtId="0" fontId="2" fillId="0" borderId="30" xfId="0" applyFont="1" applyBorder="1" applyAlignment="1">
      <alignment horizontal="left" vertical="center" wrapText="1"/>
    </xf>
    <xf numFmtId="0" fontId="2" fillId="4" borderId="29" xfId="0" applyFont="1" applyFill="1" applyBorder="1" applyAlignment="1">
      <alignment horizontal="right" wrapText="1"/>
    </xf>
    <xf numFmtId="0" fontId="1" fillId="0" borderId="29" xfId="0" applyFont="1" applyBorder="1" applyAlignment="1">
      <alignment horizontal="right"/>
    </xf>
    <xf numFmtId="0" fontId="1" fillId="0" borderId="28" xfId="0" applyFont="1" applyBorder="1" applyAlignment="1">
      <alignment horizontal="right"/>
    </xf>
    <xf numFmtId="0" fontId="1" fillId="0" borderId="1" xfId="0" applyFont="1" applyBorder="1"/>
    <xf numFmtId="0" fontId="1" fillId="0" borderId="1" xfId="0" applyFont="1" applyBorder="1" applyAlignment="1">
      <alignment wrapText="1"/>
    </xf>
    <xf numFmtId="0" fontId="10" fillId="0" borderId="1" xfId="0" applyFont="1" applyBorder="1"/>
    <xf numFmtId="0" fontId="11" fillId="0" borderId="1" xfId="0" applyFont="1" applyBorder="1"/>
    <xf numFmtId="0" fontId="11" fillId="0" borderId="1" xfId="0" applyFont="1" applyBorder="1" applyAlignment="1">
      <alignment wrapText="1"/>
    </xf>
    <xf numFmtId="0" fontId="2" fillId="5" borderId="36" xfId="0" applyFont="1" applyFill="1" applyBorder="1" applyAlignment="1">
      <alignment vertical="top" wrapText="1"/>
    </xf>
    <xf numFmtId="0" fontId="2" fillId="2" borderId="2" xfId="0" applyFont="1" applyFill="1" applyBorder="1" applyAlignment="1">
      <alignment horizontal="left" vertical="top"/>
    </xf>
    <xf numFmtId="0" fontId="2" fillId="2" borderId="37" xfId="0" applyFont="1" applyFill="1" applyBorder="1" applyAlignment="1">
      <alignment horizontal="left" vertical="top"/>
    </xf>
    <xf numFmtId="0" fontId="2" fillId="2" borderId="14" xfId="0" applyFont="1" applyFill="1" applyBorder="1" applyAlignment="1">
      <alignment horizontal="right" vertical="top" wrapText="1"/>
    </xf>
    <xf numFmtId="0" fontId="2" fillId="2" borderId="37" xfId="0" applyFont="1" applyFill="1" applyBorder="1" applyAlignment="1">
      <alignment horizontal="right" vertical="top" wrapText="1"/>
    </xf>
    <xf numFmtId="0" fontId="2" fillId="2" borderId="7" xfId="0" applyFont="1" applyFill="1" applyBorder="1" applyAlignment="1">
      <alignment vertical="top" wrapText="1"/>
    </xf>
    <xf numFmtId="9" fontId="1" fillId="0" borderId="38" xfId="2" applyFont="1" applyBorder="1"/>
    <xf numFmtId="165" fontId="1" fillId="0" borderId="7" xfId="1" applyNumberFormat="1" applyFont="1" applyBorder="1" applyAlignment="1">
      <alignment wrapText="1"/>
    </xf>
    <xf numFmtId="165" fontId="1" fillId="0" borderId="1" xfId="1" applyNumberFormat="1" applyFont="1" applyBorder="1" applyAlignment="1">
      <alignment wrapText="1"/>
    </xf>
    <xf numFmtId="165" fontId="1" fillId="0" borderId="38" xfId="1" applyNumberFormat="1" applyFont="1" applyBorder="1" applyAlignment="1">
      <alignment wrapText="1"/>
    </xf>
    <xf numFmtId="165" fontId="2" fillId="0" borderId="7" xfId="0" applyNumberFormat="1" applyFont="1" applyBorder="1"/>
    <xf numFmtId="9" fontId="1" fillId="2" borderId="38" xfId="0" applyNumberFormat="1" applyFont="1" applyFill="1" applyBorder="1" applyAlignment="1">
      <alignment horizontal="right"/>
    </xf>
    <xf numFmtId="165" fontId="1" fillId="2" borderId="14" xfId="1" applyNumberFormat="1" applyFont="1" applyFill="1" applyBorder="1" applyAlignment="1">
      <alignment horizontal="right"/>
    </xf>
    <xf numFmtId="165" fontId="1" fillId="2" borderId="2" xfId="1" applyNumberFormat="1" applyFont="1" applyFill="1" applyBorder="1" applyAlignment="1">
      <alignment horizontal="right"/>
    </xf>
    <xf numFmtId="165" fontId="1" fillId="2" borderId="38" xfId="1" applyNumberFormat="1" applyFont="1" applyFill="1" applyBorder="1" applyAlignment="1">
      <alignment horizontal="right"/>
    </xf>
    <xf numFmtId="165" fontId="2" fillId="2" borderId="7" xfId="1" applyNumberFormat="1" applyFont="1" applyFill="1" applyBorder="1" applyAlignment="1">
      <alignment horizontal="right"/>
    </xf>
    <xf numFmtId="9" fontId="1" fillId="2" borderId="38" xfId="2" applyFont="1" applyFill="1" applyBorder="1" applyAlignment="1">
      <alignment horizontal="right"/>
    </xf>
    <xf numFmtId="165" fontId="1" fillId="2" borderId="14" xfId="1" applyNumberFormat="1" applyFont="1" applyFill="1" applyBorder="1" applyAlignment="1">
      <alignment horizontal="center"/>
    </xf>
    <xf numFmtId="165" fontId="1" fillId="2" borderId="37" xfId="1" applyNumberFormat="1" applyFont="1" applyFill="1" applyBorder="1" applyAlignment="1">
      <alignment horizontal="center"/>
    </xf>
    <xf numFmtId="165" fontId="2" fillId="2" borderId="7" xfId="1" applyNumberFormat="1" applyFont="1" applyFill="1" applyBorder="1" applyAlignment="1">
      <alignment horizontal="center"/>
    </xf>
    <xf numFmtId="0" fontId="1" fillId="0" borderId="6" xfId="0" applyFont="1" applyBorder="1"/>
    <xf numFmtId="9" fontId="1" fillId="0" borderId="39" xfId="2" applyFont="1" applyBorder="1"/>
    <xf numFmtId="165" fontId="1" fillId="0" borderId="8" xfId="1" applyNumberFormat="1" applyFont="1" applyBorder="1" applyAlignment="1">
      <alignment wrapText="1"/>
    </xf>
    <xf numFmtId="165" fontId="1" fillId="0" borderId="6" xfId="1" applyNumberFormat="1" applyFont="1" applyBorder="1" applyAlignment="1">
      <alignment wrapText="1"/>
    </xf>
    <xf numFmtId="165" fontId="1" fillId="0" borderId="39" xfId="1" applyNumberFormat="1" applyFont="1" applyBorder="1" applyAlignment="1">
      <alignment wrapText="1"/>
    </xf>
    <xf numFmtId="165" fontId="2" fillId="0" borderId="8" xfId="0" applyNumberFormat="1" applyFont="1" applyBorder="1"/>
    <xf numFmtId="0" fontId="1" fillId="0" borderId="4" xfId="0" applyFont="1" applyBorder="1" applyAlignment="1">
      <alignment wrapText="1"/>
    </xf>
    <xf numFmtId="0" fontId="1" fillId="0" borderId="4" xfId="0" applyFont="1" applyBorder="1"/>
    <xf numFmtId="0" fontId="10" fillId="0" borderId="1" xfId="0" applyFont="1" applyBorder="1" applyAlignment="1">
      <alignment wrapText="1"/>
    </xf>
    <xf numFmtId="165" fontId="1" fillId="0" borderId="2" xfId="1" applyNumberFormat="1" applyFont="1" applyBorder="1" applyAlignment="1">
      <alignment wrapText="1"/>
    </xf>
    <xf numFmtId="165" fontId="1" fillId="0" borderId="5" xfId="1" applyNumberFormat="1" applyFont="1" applyBorder="1" applyAlignment="1">
      <alignment wrapText="1"/>
    </xf>
    <xf numFmtId="0" fontId="14" fillId="0" borderId="1" xfId="0" applyFont="1" applyBorder="1"/>
    <xf numFmtId="0" fontId="14" fillId="0" borderId="1" xfId="0" applyFont="1" applyBorder="1" applyAlignment="1">
      <alignment wrapText="1"/>
    </xf>
    <xf numFmtId="0" fontId="2" fillId="2" borderId="38" xfId="0" applyFont="1" applyFill="1" applyBorder="1" applyAlignment="1">
      <alignment horizontal="right" vertical="top" wrapText="1"/>
    </xf>
    <xf numFmtId="165" fontId="1" fillId="2" borderId="38" xfId="1" applyNumberFormat="1" applyFont="1" applyFill="1" applyBorder="1" applyAlignment="1">
      <alignment horizontal="center"/>
    </xf>
    <xf numFmtId="0" fontId="0" fillId="0" borderId="7" xfId="0" applyBorder="1"/>
    <xf numFmtId="0" fontId="1" fillId="0" borderId="40" xfId="0" applyFont="1" applyBorder="1" applyAlignment="1">
      <alignment horizontal="left"/>
    </xf>
    <xf numFmtId="0" fontId="1" fillId="0" borderId="7" xfId="0" applyFont="1" applyBorder="1"/>
    <xf numFmtId="1" fontId="1" fillId="0" borderId="1" xfId="0" applyNumberFormat="1" applyFont="1" applyBorder="1"/>
    <xf numFmtId="0" fontId="1" fillId="0" borderId="41" xfId="0" applyFont="1" applyBorder="1" applyAlignment="1">
      <alignment horizontal="left"/>
    </xf>
    <xf numFmtId="0" fontId="1" fillId="0" borderId="8" xfId="0" applyFont="1" applyBorder="1"/>
    <xf numFmtId="1" fontId="1" fillId="0" borderId="6" xfId="0" applyNumberFormat="1" applyFont="1" applyBorder="1"/>
    <xf numFmtId="0" fontId="2" fillId="0" borderId="42" xfId="0" applyFont="1" applyBorder="1" applyAlignment="1">
      <alignment horizontal="left"/>
    </xf>
    <xf numFmtId="0" fontId="2" fillId="0" borderId="17" xfId="0" applyFont="1" applyBorder="1"/>
    <xf numFmtId="0" fontId="2" fillId="0" borderId="16" xfId="0" applyFont="1" applyBorder="1"/>
    <xf numFmtId="1" fontId="2" fillId="0" borderId="16" xfId="0" applyNumberFormat="1" applyFont="1" applyBorder="1"/>
    <xf numFmtId="0" fontId="15" fillId="4" borderId="19" xfId="0" applyFont="1" applyFill="1" applyBorder="1"/>
    <xf numFmtId="0" fontId="16" fillId="0" borderId="1" xfId="3" applyBorder="1"/>
    <xf numFmtId="0" fontId="0" fillId="0" borderId="2" xfId="0" applyBorder="1"/>
    <xf numFmtId="164" fontId="1" fillId="0" borderId="7" xfId="0" applyNumberFormat="1" applyFont="1" applyBorder="1"/>
    <xf numFmtId="164" fontId="1" fillId="0" borderId="1" xfId="0" applyNumberFormat="1" applyFont="1" applyBorder="1"/>
    <xf numFmtId="0" fontId="10" fillId="0" borderId="0" xfId="0" applyFont="1"/>
    <xf numFmtId="0" fontId="17" fillId="0" borderId="0" xfId="0" applyFont="1"/>
    <xf numFmtId="0" fontId="16" fillId="0" borderId="0" xfId="3"/>
    <xf numFmtId="0" fontId="15" fillId="4" borderId="20" xfId="0" applyFont="1" applyFill="1" applyBorder="1"/>
    <xf numFmtId="0" fontId="15" fillId="0" borderId="1" xfId="0" applyFont="1" applyBorder="1"/>
    <xf numFmtId="0" fontId="16" fillId="0" borderId="1" xfId="3" applyFill="1" applyBorder="1"/>
    <xf numFmtId="0" fontId="11" fillId="0" borderId="0" xfId="0" applyFont="1"/>
    <xf numFmtId="1" fontId="1" fillId="0" borderId="7" xfId="0" applyNumberFormat="1" applyFont="1" applyBorder="1"/>
    <xf numFmtId="165" fontId="1" fillId="0" borderId="43" xfId="1" applyNumberFormat="1" applyFont="1" applyBorder="1"/>
    <xf numFmtId="165" fontId="1" fillId="0" borderId="44" xfId="1" applyNumberFormat="1" applyFont="1" applyBorder="1"/>
    <xf numFmtId="165" fontId="2" fillId="0" borderId="45" xfId="1" applyNumberFormat="1" applyFont="1" applyBorder="1"/>
    <xf numFmtId="165" fontId="1" fillId="0" borderId="2" xfId="1" applyNumberFormat="1" applyFont="1" applyBorder="1"/>
    <xf numFmtId="165" fontId="1" fillId="0" borderId="5" xfId="1" applyNumberFormat="1" applyFont="1" applyBorder="1"/>
    <xf numFmtId="165" fontId="2" fillId="0" borderId="17" xfId="1" applyNumberFormat="1" applyFont="1" applyBorder="1"/>
    <xf numFmtId="0" fontId="1" fillId="0" borderId="47" xfId="0" applyFont="1" applyBorder="1" applyAlignment="1">
      <alignment horizontal="left"/>
    </xf>
    <xf numFmtId="0" fontId="1" fillId="0" borderId="12" xfId="0" applyFont="1" applyBorder="1"/>
    <xf numFmtId="165" fontId="1" fillId="0" borderId="3" xfId="1" applyNumberFormat="1" applyFont="1" applyBorder="1"/>
    <xf numFmtId="165" fontId="1" fillId="0" borderId="48" xfId="1" applyNumberFormat="1" applyFont="1" applyBorder="1"/>
    <xf numFmtId="1" fontId="1" fillId="0" borderId="4" xfId="0" applyNumberFormat="1" applyFont="1" applyBorder="1"/>
    <xf numFmtId="0" fontId="2" fillId="4" borderId="50" xfId="0" applyFont="1" applyFill="1" applyBorder="1" applyAlignment="1">
      <alignment horizontal="left" vertical="top"/>
    </xf>
    <xf numFmtId="0" fontId="2" fillId="4" borderId="51" xfId="0" applyFont="1" applyFill="1" applyBorder="1" applyAlignment="1">
      <alignment horizontal="right"/>
    </xf>
    <xf numFmtId="0" fontId="2" fillId="4" borderId="52" xfId="0" applyFont="1" applyFill="1" applyBorder="1" applyAlignment="1">
      <alignment horizontal="right" wrapText="1"/>
    </xf>
    <xf numFmtId="0" fontId="2" fillId="4" borderId="51" xfId="0" applyFont="1" applyFill="1" applyBorder="1" applyAlignment="1">
      <alignment horizontal="right" wrapText="1"/>
    </xf>
    <xf numFmtId="0" fontId="2" fillId="4" borderId="53" xfId="0" applyFont="1" applyFill="1" applyBorder="1" applyAlignment="1">
      <alignment horizontal="right" wrapText="1"/>
    </xf>
    <xf numFmtId="0" fontId="2" fillId="4" borderId="19" xfId="0" applyFont="1" applyFill="1" applyBorder="1"/>
    <xf numFmtId="0" fontId="2" fillId="4" borderId="19" xfId="0" applyFont="1" applyFill="1" applyBorder="1" applyAlignment="1">
      <alignment horizontal="right"/>
    </xf>
    <xf numFmtId="0" fontId="15" fillId="4" borderId="19" xfId="0" applyFont="1" applyFill="1" applyBorder="1" applyAlignment="1">
      <alignment horizontal="right"/>
    </xf>
    <xf numFmtId="0" fontId="2" fillId="0" borderId="40" xfId="0" applyFont="1" applyBorder="1"/>
    <xf numFmtId="0" fontId="2" fillId="4" borderId="46" xfId="0" applyFont="1" applyFill="1" applyBorder="1" applyAlignment="1">
      <alignment horizontal="right"/>
    </xf>
    <xf numFmtId="0" fontId="2" fillId="0" borderId="40" xfId="0" applyFont="1" applyBorder="1" applyAlignment="1">
      <alignment wrapText="1"/>
    </xf>
    <xf numFmtId="0" fontId="2" fillId="4" borderId="22" xfId="0" applyFont="1" applyFill="1" applyBorder="1"/>
    <xf numFmtId="0" fontId="2" fillId="4" borderId="22" xfId="0" applyFont="1" applyFill="1" applyBorder="1" applyAlignment="1">
      <alignment horizontal="right"/>
    </xf>
    <xf numFmtId="0" fontId="2" fillId="0" borderId="59" xfId="0" applyFont="1" applyBorder="1"/>
    <xf numFmtId="1" fontId="1" fillId="0" borderId="60" xfId="0" applyNumberFormat="1" applyFont="1" applyBorder="1"/>
    <xf numFmtId="1" fontId="1" fillId="0" borderId="58" xfId="0" applyNumberFormat="1" applyFont="1" applyBorder="1"/>
    <xf numFmtId="0" fontId="2" fillId="0" borderId="59" xfId="0" applyFont="1" applyBorder="1" applyAlignment="1">
      <alignment wrapText="1"/>
    </xf>
    <xf numFmtId="0" fontId="1" fillId="0" borderId="60" xfId="0" applyFont="1" applyBorder="1"/>
    <xf numFmtId="0" fontId="1" fillId="0" borderId="58" xfId="0" applyFont="1" applyBorder="1"/>
    <xf numFmtId="164" fontId="1" fillId="0" borderId="60" xfId="0" applyNumberFormat="1" applyFont="1" applyBorder="1"/>
    <xf numFmtId="164" fontId="1" fillId="0" borderId="58" xfId="0" applyNumberFormat="1" applyFont="1" applyBorder="1"/>
    <xf numFmtId="0" fontId="17" fillId="0" borderId="1" xfId="0" applyFont="1" applyBorder="1"/>
    <xf numFmtId="2" fontId="0" fillId="0" borderId="1" xfId="0" applyNumberFormat="1" applyBorder="1"/>
    <xf numFmtId="0" fontId="15" fillId="4" borderId="19" xfId="0" applyFont="1" applyFill="1" applyBorder="1" applyAlignment="1">
      <alignment horizontal="right" wrapText="1"/>
    </xf>
    <xf numFmtId="2" fontId="0" fillId="0" borderId="7" xfId="0" applyNumberFormat="1" applyBorder="1"/>
    <xf numFmtId="0" fontId="19" fillId="0" borderId="40" xfId="0" applyFont="1" applyBorder="1" applyAlignment="1">
      <alignment horizontal="left"/>
    </xf>
    <xf numFmtId="0" fontId="19" fillId="0" borderId="59" xfId="0" applyFont="1" applyBorder="1" applyAlignment="1">
      <alignment horizontal="left"/>
    </xf>
    <xf numFmtId="2" fontId="0" fillId="0" borderId="60" xfId="0" applyNumberFormat="1" applyBorder="1"/>
    <xf numFmtId="2" fontId="0" fillId="0" borderId="58" xfId="0" applyNumberFormat="1" applyBorder="1"/>
    <xf numFmtId="0" fontId="2" fillId="4" borderId="19" xfId="0" applyFont="1" applyFill="1" applyBorder="1" applyAlignment="1">
      <alignment horizontal="left"/>
    </xf>
    <xf numFmtId="0" fontId="1" fillId="0" borderId="59" xfId="0" applyFont="1" applyBorder="1" applyAlignment="1">
      <alignment horizontal="left"/>
    </xf>
    <xf numFmtId="2" fontId="1" fillId="0" borderId="7" xfId="0" applyNumberFormat="1" applyFont="1" applyBorder="1"/>
    <xf numFmtId="2" fontId="1" fillId="0" borderId="1" xfId="0" applyNumberFormat="1" applyFont="1" applyBorder="1"/>
    <xf numFmtId="2" fontId="1" fillId="0" borderId="60" xfId="0" applyNumberFormat="1" applyFont="1" applyBorder="1"/>
    <xf numFmtId="2" fontId="1" fillId="0" borderId="58" xfId="0" applyNumberFormat="1" applyFont="1" applyBorder="1"/>
    <xf numFmtId="0" fontId="16" fillId="0" borderId="7" xfId="3" applyBorder="1"/>
    <xf numFmtId="0" fontId="1" fillId="0" borderId="7" xfId="0" applyFont="1" applyBorder="1" applyAlignment="1">
      <alignment wrapText="1"/>
    </xf>
    <xf numFmtId="0" fontId="10" fillId="0" borderId="0" xfId="0" applyFont="1" applyAlignment="1">
      <alignment vertical="center"/>
    </xf>
    <xf numFmtId="165" fontId="1" fillId="0" borderId="7" xfId="1" applyNumberFormat="1" applyFont="1" applyBorder="1"/>
    <xf numFmtId="165" fontId="1" fillId="0" borderId="1" xfId="1" applyNumberFormat="1" applyFont="1" applyBorder="1"/>
    <xf numFmtId="166" fontId="1" fillId="0" borderId="1" xfId="2" applyNumberFormat="1" applyFont="1" applyBorder="1"/>
    <xf numFmtId="166" fontId="1" fillId="0" borderId="58" xfId="2" applyNumberFormat="1" applyFont="1" applyBorder="1"/>
    <xf numFmtId="166" fontId="1" fillId="0" borderId="7" xfId="2" applyNumberFormat="1" applyFont="1" applyBorder="1" applyAlignment="1">
      <alignment horizontal="right"/>
    </xf>
    <xf numFmtId="165" fontId="1" fillId="0" borderId="7" xfId="1" applyNumberFormat="1" applyFont="1" applyBorder="1" applyAlignment="1">
      <alignment horizontal="right"/>
    </xf>
    <xf numFmtId="165" fontId="1" fillId="0" borderId="60" xfId="1" applyNumberFormat="1" applyFont="1" applyBorder="1" applyAlignment="1">
      <alignment horizontal="right"/>
    </xf>
    <xf numFmtId="3" fontId="20" fillId="0" borderId="27" xfId="0" applyNumberFormat="1" applyFont="1" applyBorder="1" applyAlignment="1">
      <alignment horizontal="right"/>
    </xf>
    <xf numFmtId="3" fontId="1" fillId="0" borderId="31" xfId="0" applyNumberFormat="1" applyFont="1" applyBorder="1" applyAlignment="1">
      <alignment horizontal="right"/>
    </xf>
    <xf numFmtId="3" fontId="2" fillId="0" borderId="32" xfId="0" applyNumberFormat="1" applyFont="1" applyBorder="1" applyAlignment="1">
      <alignment horizontal="right"/>
    </xf>
    <xf numFmtId="3" fontId="2" fillId="0" borderId="31" xfId="0" applyNumberFormat="1" applyFont="1" applyBorder="1" applyAlignment="1">
      <alignment horizontal="right"/>
    </xf>
    <xf numFmtId="0" fontId="1" fillId="0" borderId="62" xfId="0" applyFont="1" applyBorder="1" applyAlignment="1">
      <alignment horizontal="right"/>
    </xf>
    <xf numFmtId="167" fontId="0" fillId="0" borderId="1" xfId="0" applyNumberFormat="1" applyBorder="1"/>
    <xf numFmtId="0" fontId="0" fillId="0" borderId="1" xfId="0" applyBorder="1" applyAlignment="1">
      <alignment horizontal="left"/>
    </xf>
    <xf numFmtId="0" fontId="15" fillId="4" borderId="19" xfId="0" applyFont="1" applyFill="1" applyBorder="1" applyAlignment="1">
      <alignment wrapText="1"/>
    </xf>
    <xf numFmtId="0" fontId="2" fillId="0" borderId="61" xfId="0" applyFont="1" applyBorder="1" applyAlignment="1">
      <alignment horizontal="left"/>
    </xf>
    <xf numFmtId="3" fontId="20" fillId="0" borderId="32" xfId="0" applyNumberFormat="1" applyFont="1" applyBorder="1" applyAlignment="1">
      <alignment horizontal="right"/>
    </xf>
    <xf numFmtId="0" fontId="2" fillId="0" borderId="1" xfId="0" applyFont="1" applyBorder="1" applyAlignment="1">
      <alignment horizontal="right"/>
    </xf>
    <xf numFmtId="0" fontId="2" fillId="0" borderId="7" xfId="0" applyFont="1" applyBorder="1" applyAlignment="1">
      <alignment horizontal="right"/>
    </xf>
    <xf numFmtId="1" fontId="1" fillId="0" borderId="1" xfId="0" applyNumberFormat="1" applyFont="1" applyBorder="1" applyAlignment="1">
      <alignment horizontal="right"/>
    </xf>
    <xf numFmtId="0" fontId="0" fillId="0" borderId="1" xfId="0" applyBorder="1" applyAlignment="1">
      <alignment horizontal="right"/>
    </xf>
    <xf numFmtId="1" fontId="1" fillId="0" borderId="7" xfId="0" applyNumberFormat="1" applyFont="1" applyBorder="1" applyAlignment="1">
      <alignment horizontal="right"/>
    </xf>
    <xf numFmtId="0" fontId="0" fillId="0" borderId="7" xfId="0" applyBorder="1" applyAlignment="1">
      <alignment horizontal="right"/>
    </xf>
    <xf numFmtId="1" fontId="1" fillId="0" borderId="56" xfId="0" applyNumberFormat="1" applyFont="1" applyBorder="1" applyAlignment="1">
      <alignment horizontal="right"/>
    </xf>
    <xf numFmtId="1" fontId="1" fillId="0" borderId="54" xfId="0" applyNumberFormat="1" applyFont="1" applyBorder="1" applyAlignment="1">
      <alignment horizontal="right"/>
    </xf>
    <xf numFmtId="1" fontId="1" fillId="0" borderId="53" xfId="0" applyNumberFormat="1" applyFont="1" applyBorder="1" applyAlignment="1">
      <alignment horizontal="right"/>
    </xf>
    <xf numFmtId="1" fontId="1" fillId="0" borderId="49" xfId="0" applyNumberFormat="1" applyFont="1" applyBorder="1" applyAlignment="1">
      <alignment horizontal="right"/>
    </xf>
    <xf numFmtId="0" fontId="0" fillId="0" borderId="56" xfId="0" applyBorder="1" applyAlignment="1">
      <alignment horizontal="right"/>
    </xf>
    <xf numFmtId="0" fontId="0" fillId="0" borderId="54" xfId="0" applyBorder="1" applyAlignment="1">
      <alignment horizontal="right"/>
    </xf>
    <xf numFmtId="0" fontId="12" fillId="0" borderId="1" xfId="0" applyFont="1" applyBorder="1"/>
    <xf numFmtId="0" fontId="15" fillId="0" borderId="1" xfId="0" applyFont="1" applyBorder="1" applyAlignment="1">
      <alignment horizontal="right"/>
    </xf>
    <xf numFmtId="0" fontId="15" fillId="0" borderId="1" xfId="0" applyFont="1" applyBorder="1" applyAlignment="1">
      <alignment horizontal="right" wrapText="1"/>
    </xf>
    <xf numFmtId="0" fontId="15" fillId="0" borderId="1" xfId="0" applyFont="1" applyBorder="1" applyAlignment="1">
      <alignment wrapText="1"/>
    </xf>
    <xf numFmtId="167" fontId="0" fillId="0" borderId="7" xfId="0" applyNumberFormat="1" applyBorder="1"/>
    <xf numFmtId="0" fontId="0" fillId="0" borderId="40" xfId="0" applyBorder="1"/>
    <xf numFmtId="0" fontId="13" fillId="0" borderId="1" xfId="0" applyFont="1" applyBorder="1"/>
    <xf numFmtId="1" fontId="2" fillId="0" borderId="19" xfId="0" applyNumberFormat="1" applyFont="1" applyBorder="1" applyAlignment="1">
      <alignment horizontal="left"/>
    </xf>
    <xf numFmtId="1" fontId="2" fillId="0" borderId="55" xfId="0" applyNumberFormat="1" applyFont="1" applyBorder="1" applyAlignment="1">
      <alignment horizontal="left"/>
    </xf>
    <xf numFmtId="1" fontId="2" fillId="0" borderId="57" xfId="0" applyNumberFormat="1" applyFont="1" applyBorder="1" applyAlignment="1">
      <alignment horizontal="left"/>
    </xf>
    <xf numFmtId="0" fontId="15" fillId="0" borderId="19" xfId="0" applyFont="1" applyBorder="1" applyAlignment="1">
      <alignment horizontal="left"/>
    </xf>
    <xf numFmtId="0" fontId="15" fillId="0" borderId="55" xfId="0" applyFont="1" applyBorder="1" applyAlignment="1">
      <alignment horizontal="left"/>
    </xf>
    <xf numFmtId="0" fontId="0" fillId="0" borderId="40" xfId="0" applyBorder="1" applyAlignment="1">
      <alignment horizontal="left"/>
    </xf>
    <xf numFmtId="0" fontId="0" fillId="0" borderId="4" xfId="0" applyBorder="1" applyAlignment="1">
      <alignment horizontal="left"/>
    </xf>
    <xf numFmtId="0" fontId="0" fillId="0" borderId="59" xfId="0" applyBorder="1" applyAlignment="1">
      <alignment horizontal="left"/>
    </xf>
    <xf numFmtId="167" fontId="0" fillId="0" borderId="60" xfId="0" applyNumberFormat="1" applyBorder="1"/>
    <xf numFmtId="167" fontId="0" fillId="0" borderId="58" xfId="0" applyNumberFormat="1" applyBorder="1"/>
    <xf numFmtId="0" fontId="0" fillId="0" borderId="59" xfId="0" applyBorder="1"/>
    <xf numFmtId="0" fontId="1" fillId="0" borderId="0" xfId="4" applyNumberFormat="1" applyFont="1" applyAlignment="1">
      <alignment horizontal="right"/>
    </xf>
    <xf numFmtId="0" fontId="1" fillId="0" borderId="58" xfId="0" applyFont="1" applyBorder="1" applyAlignment="1">
      <alignment horizontal="right"/>
    </xf>
    <xf numFmtId="9" fontId="1" fillId="0" borderId="66" xfId="2" applyFont="1" applyBorder="1"/>
    <xf numFmtId="165" fontId="1" fillId="0" borderId="60" xfId="1" applyNumberFormat="1" applyFont="1" applyBorder="1" applyAlignment="1">
      <alignment wrapText="1"/>
    </xf>
    <xf numFmtId="165" fontId="1" fillId="0" borderId="67" xfId="1" applyNumberFormat="1" applyFont="1" applyBorder="1" applyAlignment="1">
      <alignment wrapText="1"/>
    </xf>
    <xf numFmtId="165" fontId="1" fillId="0" borderId="66" xfId="1" applyNumberFormat="1" applyFont="1" applyBorder="1" applyAlignment="1">
      <alignment wrapText="1"/>
    </xf>
    <xf numFmtId="165" fontId="2" fillId="0" borderId="60" xfId="0" applyNumberFormat="1" applyFont="1" applyBorder="1"/>
    <xf numFmtId="165" fontId="1" fillId="0" borderId="58" xfId="1" applyNumberFormat="1" applyFont="1" applyBorder="1" applyAlignment="1">
      <alignment wrapText="1"/>
    </xf>
    <xf numFmtId="167" fontId="0" fillId="0" borderId="7" xfId="0" applyNumberFormat="1" applyBorder="1" applyAlignment="1">
      <alignment horizontal="right"/>
    </xf>
    <xf numFmtId="167" fontId="0" fillId="0" borderId="1" xfId="0" applyNumberFormat="1" applyBorder="1" applyAlignment="1">
      <alignment horizontal="right"/>
    </xf>
    <xf numFmtId="0" fontId="2" fillId="4" borderId="36" xfId="0" applyFont="1" applyFill="1" applyBorder="1" applyAlignment="1">
      <alignment vertical="top" wrapText="1"/>
    </xf>
    <xf numFmtId="0" fontId="2" fillId="2" borderId="14" xfId="0" applyFont="1" applyFill="1" applyBorder="1" applyAlignment="1">
      <alignment horizontal="left" vertical="top"/>
    </xf>
    <xf numFmtId="9" fontId="1" fillId="0" borderId="2" xfId="2" applyFont="1" applyBorder="1"/>
    <xf numFmtId="9" fontId="1" fillId="2" borderId="2" xfId="0" applyNumberFormat="1" applyFont="1" applyFill="1" applyBorder="1" applyAlignment="1">
      <alignment horizontal="right"/>
    </xf>
    <xf numFmtId="9" fontId="1" fillId="2" borderId="2" xfId="2" applyFont="1" applyFill="1" applyBorder="1" applyAlignment="1">
      <alignment horizontal="right"/>
    </xf>
    <xf numFmtId="9" fontId="1" fillId="0" borderId="5" xfId="2" applyFont="1" applyBorder="1"/>
    <xf numFmtId="0" fontId="2" fillId="2" borderId="23" xfId="0" applyFont="1" applyFill="1" applyBorder="1" applyAlignment="1">
      <alignment horizontal="right" vertical="top" wrapText="1"/>
    </xf>
    <xf numFmtId="0" fontId="2" fillId="2" borderId="46" xfId="0" applyFont="1" applyFill="1" applyBorder="1" applyAlignment="1">
      <alignment horizontal="right" vertical="top" wrapText="1"/>
    </xf>
    <xf numFmtId="165" fontId="1" fillId="0" borderId="43" xfId="1" applyNumberFormat="1" applyFont="1" applyBorder="1" applyAlignment="1">
      <alignment wrapText="1"/>
    </xf>
    <xf numFmtId="165" fontId="1" fillId="0" borderId="40" xfId="1" applyNumberFormat="1" applyFont="1" applyBorder="1" applyAlignment="1">
      <alignment wrapText="1"/>
    </xf>
    <xf numFmtId="165" fontId="1" fillId="2" borderId="23" xfId="1" applyNumberFormat="1" applyFont="1" applyFill="1" applyBorder="1" applyAlignment="1">
      <alignment horizontal="right"/>
    </xf>
    <xf numFmtId="165" fontId="1" fillId="2" borderId="46" xfId="1" applyNumberFormat="1" applyFont="1" applyFill="1" applyBorder="1" applyAlignment="1">
      <alignment horizontal="right"/>
    </xf>
    <xf numFmtId="165" fontId="1" fillId="2" borderId="23" xfId="1" applyNumberFormat="1" applyFont="1" applyFill="1" applyBorder="1" applyAlignment="1">
      <alignment horizontal="center"/>
    </xf>
    <xf numFmtId="165" fontId="1" fillId="2" borderId="46" xfId="1" applyNumberFormat="1" applyFont="1" applyFill="1" applyBorder="1" applyAlignment="1">
      <alignment horizontal="center"/>
    </xf>
    <xf numFmtId="165" fontId="1" fillId="0" borderId="44" xfId="1" applyNumberFormat="1" applyFont="1" applyBorder="1" applyAlignment="1">
      <alignment wrapText="1"/>
    </xf>
    <xf numFmtId="165" fontId="1" fillId="0" borderId="41" xfId="1" applyNumberFormat="1" applyFont="1" applyBorder="1" applyAlignment="1">
      <alignment wrapText="1"/>
    </xf>
    <xf numFmtId="165" fontId="1" fillId="0" borderId="68" xfId="1" applyNumberFormat="1" applyFont="1" applyBorder="1" applyAlignment="1">
      <alignment wrapText="1"/>
    </xf>
    <xf numFmtId="165" fontId="1" fillId="0" borderId="54" xfId="1" applyNumberFormat="1" applyFont="1" applyBorder="1" applyAlignment="1">
      <alignment wrapText="1"/>
    </xf>
    <xf numFmtId="165" fontId="1" fillId="0" borderId="69" xfId="1" applyNumberFormat="1" applyFont="1" applyBorder="1" applyAlignment="1">
      <alignment wrapText="1"/>
    </xf>
    <xf numFmtId="0" fontId="1" fillId="0" borderId="54" xfId="0" applyFont="1" applyBorder="1"/>
    <xf numFmtId="9" fontId="1" fillId="0" borderId="70" xfId="2" applyFont="1" applyBorder="1"/>
    <xf numFmtId="165" fontId="2" fillId="0" borderId="56" xfId="0" applyNumberFormat="1" applyFont="1" applyBorder="1"/>
    <xf numFmtId="165" fontId="1" fillId="2" borderId="40" xfId="1" applyNumberFormat="1" applyFont="1" applyFill="1" applyBorder="1" applyAlignment="1">
      <alignment horizontal="right"/>
    </xf>
    <xf numFmtId="0" fontId="1" fillId="0" borderId="71" xfId="0" applyFont="1" applyBorder="1" applyAlignment="1">
      <alignment horizontal="left"/>
    </xf>
    <xf numFmtId="0" fontId="1" fillId="0" borderId="71" xfId="0" applyFont="1" applyBorder="1" applyAlignment="1">
      <alignment horizontal="right"/>
    </xf>
    <xf numFmtId="0" fontId="1" fillId="0" borderId="62" xfId="0" applyFont="1" applyBorder="1"/>
    <xf numFmtId="0" fontId="1" fillId="0" borderId="72" xfId="0" applyFont="1" applyBorder="1" applyAlignment="1">
      <alignment horizontal="right"/>
    </xf>
    <xf numFmtId="0" fontId="1" fillId="0" borderId="73" xfId="0" applyFont="1" applyBorder="1" applyAlignment="1">
      <alignment horizontal="right"/>
    </xf>
    <xf numFmtId="0" fontId="1" fillId="0" borderId="74" xfId="0" applyFont="1" applyBorder="1" applyAlignment="1">
      <alignment horizontal="right"/>
    </xf>
    <xf numFmtId="0" fontId="3" fillId="0" borderId="0" xfId="0" applyFont="1" applyAlignment="1">
      <alignment horizontal="left"/>
    </xf>
    <xf numFmtId="0" fontId="3" fillId="0" borderId="62" xfId="0" applyFont="1" applyBorder="1" applyAlignment="1">
      <alignment horizontal="left"/>
    </xf>
    <xf numFmtId="0" fontId="2" fillId="0" borderId="0" xfId="0" applyFont="1" applyAlignment="1">
      <alignment horizontal="left"/>
    </xf>
    <xf numFmtId="3" fontId="0" fillId="0" borderId="0" xfId="0" applyNumberFormat="1"/>
    <xf numFmtId="1" fontId="2" fillId="0" borderId="7" xfId="0" applyNumberFormat="1" applyFont="1" applyBorder="1" applyAlignment="1">
      <alignment horizontal="right" vertical="center"/>
    </xf>
    <xf numFmtId="165" fontId="1" fillId="0" borderId="1" xfId="1" applyNumberFormat="1" applyFont="1" applyBorder="1" applyAlignment="1">
      <alignment horizontal="right" vertical="center"/>
    </xf>
    <xf numFmtId="165" fontId="0" fillId="0" borderId="0" xfId="1" applyNumberFormat="1" applyFont="1"/>
    <xf numFmtId="165" fontId="0" fillId="0" borderId="0" xfId="0" applyNumberFormat="1"/>
    <xf numFmtId="3" fontId="15" fillId="0" borderId="0" xfId="0" applyNumberFormat="1" applyFont="1"/>
    <xf numFmtId="165" fontId="15" fillId="0" borderId="0" xfId="0" applyNumberFormat="1" applyFont="1"/>
    <xf numFmtId="0" fontId="1" fillId="0" borderId="27" xfId="0" applyFont="1" applyBorder="1" applyAlignment="1">
      <alignment horizontal="right"/>
    </xf>
    <xf numFmtId="3" fontId="1" fillId="0" borderId="27" xfId="0" applyNumberFormat="1" applyFont="1" applyBorder="1" applyAlignment="1">
      <alignment horizontal="right"/>
    </xf>
    <xf numFmtId="0" fontId="20" fillId="0" borderId="61" xfId="0" applyFont="1" applyBorder="1" applyAlignment="1">
      <alignment horizontal="left"/>
    </xf>
    <xf numFmtId="0" fontId="22" fillId="0" borderId="0" xfId="0" applyFont="1"/>
    <xf numFmtId="0" fontId="15" fillId="4" borderId="23" xfId="0" applyFont="1" applyFill="1" applyBorder="1" applyAlignment="1">
      <alignment horizontal="center"/>
    </xf>
    <xf numFmtId="0" fontId="15" fillId="4" borderId="14" xfId="0" applyFont="1" applyFill="1" applyBorder="1" applyAlignment="1">
      <alignment horizontal="center"/>
    </xf>
    <xf numFmtId="0" fontId="15" fillId="4" borderId="23" xfId="0" applyFont="1" applyFill="1" applyBorder="1" applyAlignment="1">
      <alignment horizontal="left"/>
    </xf>
    <xf numFmtId="0" fontId="15" fillId="4" borderId="14" xfId="0" applyFont="1" applyFill="1" applyBorder="1" applyAlignment="1">
      <alignment horizontal="left"/>
    </xf>
    <xf numFmtId="0" fontId="15" fillId="4" borderId="7" xfId="0" applyFont="1" applyFill="1" applyBorder="1" applyAlignment="1">
      <alignment horizontal="left"/>
    </xf>
    <xf numFmtId="0" fontId="2" fillId="4" borderId="0" xfId="0" applyFont="1" applyFill="1" applyAlignment="1">
      <alignment horizontal="right" wrapText="1"/>
    </xf>
    <xf numFmtId="0" fontId="20" fillId="4" borderId="0" xfId="0" applyFont="1" applyFill="1" applyAlignment="1">
      <alignment horizontal="right" wrapText="1"/>
    </xf>
    <xf numFmtId="0" fontId="4" fillId="2" borderId="75" xfId="0" applyFont="1" applyFill="1" applyBorder="1" applyAlignment="1">
      <alignment horizontal="left" vertical="center" wrapText="1"/>
    </xf>
    <xf numFmtId="0" fontId="4" fillId="2" borderId="76" xfId="0" applyFont="1" applyFill="1" applyBorder="1" applyAlignment="1">
      <alignment horizontal="left" vertical="center" wrapText="1"/>
    </xf>
    <xf numFmtId="0" fontId="4" fillId="2" borderId="77" xfId="0" applyFont="1" applyFill="1" applyBorder="1" applyAlignment="1">
      <alignment horizontal="left" vertical="center" wrapText="1"/>
    </xf>
    <xf numFmtId="0" fontId="20" fillId="0" borderId="0" xfId="0" applyFont="1" applyAlignment="1">
      <alignment horizontal="right" wrapText="1"/>
    </xf>
    <xf numFmtId="0" fontId="2" fillId="0" borderId="41" xfId="0" applyFont="1" applyBorder="1" applyAlignment="1">
      <alignment horizontal="left" vertical="center"/>
    </xf>
    <xf numFmtId="0" fontId="2" fillId="0" borderId="63" xfId="0" applyFont="1" applyBorder="1" applyAlignment="1">
      <alignment horizontal="left" vertical="center"/>
    </xf>
    <xf numFmtId="0" fontId="2" fillId="0" borderId="64" xfId="0" applyFont="1" applyBorder="1" applyAlignment="1">
      <alignment horizontal="left" vertical="center"/>
    </xf>
    <xf numFmtId="0" fontId="2" fillId="0" borderId="65" xfId="0" applyFont="1" applyBorder="1" applyAlignment="1">
      <alignment horizontal="left" vertical="center"/>
    </xf>
    <xf numFmtId="0" fontId="21" fillId="0" borderId="78" xfId="0" applyFont="1" applyBorder="1" applyAlignment="1">
      <alignment horizontal="left" wrapText="1"/>
    </xf>
    <xf numFmtId="0" fontId="21" fillId="0" borderId="32" xfId="0" applyFont="1" applyBorder="1" applyAlignment="1">
      <alignment horizontal="left" wrapText="1"/>
    </xf>
    <xf numFmtId="0" fontId="4" fillId="0" borderId="32" xfId="0" applyFont="1" applyBorder="1" applyAlignment="1">
      <alignment horizontal="left"/>
    </xf>
    <xf numFmtId="0" fontId="2" fillId="5" borderId="33" xfId="0" applyFont="1" applyFill="1" applyBorder="1" applyAlignment="1">
      <alignment horizontal="left" vertical="top"/>
    </xf>
    <xf numFmtId="0" fontId="2" fillId="5" borderId="34" xfId="0" applyFont="1" applyFill="1" applyBorder="1" applyAlignment="1">
      <alignment horizontal="left" vertical="top"/>
    </xf>
    <xf numFmtId="0" fontId="2" fillId="5" borderId="34" xfId="0" applyFont="1" applyFill="1" applyBorder="1" applyAlignment="1">
      <alignment horizontal="left" vertical="top" wrapText="1"/>
    </xf>
    <xf numFmtId="0" fontId="2" fillId="5" borderId="35" xfId="0" applyFont="1" applyFill="1" applyBorder="1" applyAlignment="1">
      <alignment horizontal="left" vertical="top" wrapText="1"/>
    </xf>
    <xf numFmtId="0" fontId="2" fillId="4" borderId="33" xfId="0" applyFont="1" applyFill="1" applyBorder="1" applyAlignment="1">
      <alignment horizontal="left" vertical="top"/>
    </xf>
    <xf numFmtId="0" fontId="2" fillId="4" borderId="34" xfId="0" applyFont="1" applyFill="1" applyBorder="1" applyAlignment="1">
      <alignment horizontal="left" vertical="top"/>
    </xf>
    <xf numFmtId="0" fontId="2" fillId="4" borderId="34" xfId="0" applyFont="1" applyFill="1" applyBorder="1" applyAlignment="1">
      <alignment horizontal="left" vertical="top" wrapText="1"/>
    </xf>
    <xf numFmtId="0" fontId="2" fillId="4" borderId="35" xfId="0" applyFont="1" applyFill="1" applyBorder="1" applyAlignment="1">
      <alignment horizontal="left" vertical="top" wrapText="1"/>
    </xf>
  </cellXfs>
  <cellStyles count="5">
    <cellStyle name="Comma" xfId="1" builtinId="3"/>
    <cellStyle name="Currency" xfId="4" builtinId="4"/>
    <cellStyle name="Hyperlink" xfId="3" builtinId="8"/>
    <cellStyle name="Normal" xfId="0" builtinId="0"/>
    <cellStyle name="Percent" xfId="2" builtinId="5"/>
  </cellStyles>
  <dxfs count="0"/>
  <tableStyles count="0" defaultTableStyle="TableStyleMedium2" defaultPivotStyle="PivotStyleLight16"/>
  <colors>
    <mruColors>
      <color rgb="FFC6E0B4"/>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46"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6765917973054"/>
          <c:y val="3.9479581680343691E-2"/>
          <c:w val="0.85937542685187163"/>
          <c:h val="0.81624670979935776"/>
        </c:manualLayout>
      </c:layout>
      <c:barChart>
        <c:barDir val="col"/>
        <c:grouping val="clustered"/>
        <c:varyColors val="0"/>
        <c:ser>
          <c:idx val="0"/>
          <c:order val="0"/>
          <c:tx>
            <c:strRef>
              <c:f>[14]Sheet4!$B$2</c:f>
              <c:strCache>
                <c:ptCount val="1"/>
                <c:pt idx="0">
                  <c:v>SR20</c:v>
                </c:pt>
              </c:strCache>
            </c:strRef>
          </c:tx>
          <c:spPr>
            <a:solidFill>
              <a:schemeClr val="accent5">
                <a:lumMod val="40000"/>
                <a:lumOff val="60000"/>
              </a:schemeClr>
            </a:solidFill>
            <a:ln>
              <a:noFill/>
            </a:ln>
            <a:effectLst/>
          </c:spPr>
          <c:invertIfNegative val="0"/>
          <c:dPt>
            <c:idx val="1"/>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1-8DD2-4B8B-8505-DF45F4F5CCAD}"/>
              </c:ext>
            </c:extLst>
          </c:dPt>
          <c:dPt>
            <c:idx val="2"/>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3-8DD2-4B8B-8505-DF45F4F5CCAD}"/>
              </c:ext>
            </c:extLst>
          </c:dPt>
          <c:cat>
            <c:strRef>
              <c:f>[14]Sheet4!$A$3:$A$5</c:f>
              <c:strCache>
                <c:ptCount val="3"/>
                <c:pt idx="0">
                  <c:v>
Scotland</c:v>
                </c:pt>
                <c:pt idx="1">
                  <c:v>
Wales</c:v>
                </c:pt>
                <c:pt idx="2">
                  <c:v>
NI</c:v>
                </c:pt>
              </c:strCache>
            </c:strRef>
          </c:cat>
          <c:val>
            <c:numRef>
              <c:f>[14]Sheet4!$B$3:$B$5</c:f>
              <c:numCache>
                <c:formatCode>General</c:formatCode>
                <c:ptCount val="3"/>
                <c:pt idx="0">
                  <c:v>129</c:v>
                </c:pt>
                <c:pt idx="1">
                  <c:v>123</c:v>
                </c:pt>
                <c:pt idx="2">
                  <c:v>127</c:v>
                </c:pt>
              </c:numCache>
            </c:numRef>
          </c:val>
          <c:extLst>
            <c:ext xmlns:c16="http://schemas.microsoft.com/office/drawing/2014/chart" uri="{C3380CC4-5D6E-409C-BE32-E72D297353CC}">
              <c16:uniqueId val="{00000004-8DD2-4B8B-8505-DF45F4F5CCAD}"/>
            </c:ext>
          </c:extLst>
        </c:ser>
        <c:ser>
          <c:idx val="1"/>
          <c:order val="1"/>
          <c:tx>
            <c:strRef>
              <c:f>[14]Sheet4!$C$2</c:f>
              <c:strCache>
                <c:ptCount val="1"/>
                <c:pt idx="0">
                  <c:v>SR21</c:v>
                </c:pt>
              </c:strCache>
            </c:strRef>
          </c:tx>
          <c:spPr>
            <a:solidFill>
              <a:schemeClr val="accent2"/>
            </a:solidFill>
            <a:ln>
              <a:noFill/>
            </a:ln>
            <a:effectLst/>
          </c:spPr>
          <c:invertIfNegative val="0"/>
          <c:dPt>
            <c:idx val="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6-8DD2-4B8B-8505-DF45F4F5CCAD}"/>
              </c:ext>
            </c:extLst>
          </c:dPt>
          <c:dPt>
            <c:idx val="1"/>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8-8DD2-4B8B-8505-DF45F4F5CCAD}"/>
              </c:ext>
            </c:extLst>
          </c:dPt>
          <c:dPt>
            <c:idx val="2"/>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A-8DD2-4B8B-8505-DF45F4F5CCAD}"/>
              </c:ext>
            </c:extLst>
          </c:dPt>
          <c:cat>
            <c:strRef>
              <c:f>[14]Sheet4!$A$3:$A$5</c:f>
              <c:strCache>
                <c:ptCount val="3"/>
                <c:pt idx="0">
                  <c:v>
Scotland</c:v>
                </c:pt>
                <c:pt idx="1">
                  <c:v>
Wales</c:v>
                </c:pt>
                <c:pt idx="2">
                  <c:v>
NI</c:v>
                </c:pt>
              </c:strCache>
            </c:strRef>
          </c:cat>
          <c:val>
            <c:numRef>
              <c:f>[14]Sheet4!$C$3:$C$5</c:f>
              <c:numCache>
                <c:formatCode>General</c:formatCode>
                <c:ptCount val="3"/>
                <c:pt idx="0">
                  <c:v>126</c:v>
                </c:pt>
                <c:pt idx="1">
                  <c:v>120</c:v>
                </c:pt>
                <c:pt idx="2">
                  <c:v>124</c:v>
                </c:pt>
              </c:numCache>
            </c:numRef>
          </c:val>
          <c:extLst>
            <c:ext xmlns:c16="http://schemas.microsoft.com/office/drawing/2014/chart" uri="{C3380CC4-5D6E-409C-BE32-E72D297353CC}">
              <c16:uniqueId val="{0000000B-8DD2-4B8B-8505-DF45F4F5CCAD}"/>
            </c:ext>
          </c:extLst>
        </c:ser>
        <c:dLbls>
          <c:showLegendKey val="0"/>
          <c:showVal val="0"/>
          <c:showCatName val="0"/>
          <c:showSerName val="0"/>
          <c:showPercent val="0"/>
          <c:showBubbleSize val="0"/>
        </c:dLbls>
        <c:gapWidth val="100"/>
        <c:overlap val="-27"/>
        <c:axId val="719518800"/>
        <c:axId val="1002639072"/>
      </c:barChart>
      <c:catAx>
        <c:axId val="71951880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02639072"/>
        <c:crosses val="autoZero"/>
        <c:auto val="1"/>
        <c:lblAlgn val="ctr"/>
        <c:lblOffset val="100"/>
        <c:noMultiLvlLbl val="0"/>
      </c:catAx>
      <c:valAx>
        <c:axId val="1002639072"/>
        <c:scaling>
          <c:orientation val="minMax"/>
          <c:max val="130"/>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19518800"/>
        <c:crosses val="autoZero"/>
        <c:crossBetween val="between"/>
        <c:majorUnit val="5"/>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66351194814431"/>
          <c:y val="0.11937754765095829"/>
          <c:w val="0.87390561899027885"/>
          <c:h val="0.75686398561522372"/>
        </c:manualLayout>
      </c:layout>
      <c:lineChart>
        <c:grouping val="standard"/>
        <c:varyColors val="0"/>
        <c:ser>
          <c:idx val="0"/>
          <c:order val="0"/>
          <c:tx>
            <c:strRef>
              <c:f>'[16]Est 2022'!$B$7</c:f>
              <c:strCache>
                <c:ptCount val="1"/>
                <c:pt idx="0">
                  <c:v>England</c:v>
                </c:pt>
              </c:strCache>
            </c:strRef>
          </c:tx>
          <c:spPr>
            <a:ln w="28575" cap="rnd">
              <a:solidFill>
                <a:srgbClr val="C6E0B4"/>
              </a:solidFill>
              <a:round/>
            </a:ln>
            <a:effectLst/>
          </c:spPr>
          <c:marker>
            <c:symbol val="none"/>
          </c:marker>
          <c:cat>
            <c:numRef>
              <c:f>'[16]Est 2022'!$A$8:$A$32</c:f>
              <c:numCache>
                <c:formatCode>General</c:formatCode>
                <c:ptCount val="2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numCache>
            </c:numRef>
          </c:cat>
          <c:val>
            <c:numRef>
              <c:f>'[16]Est 2022'!$B$8:$B$32</c:f>
              <c:numCache>
                <c:formatCode>General</c:formatCode>
                <c:ptCount val="25"/>
                <c:pt idx="0">
                  <c:v>1.4</c:v>
                </c:pt>
                <c:pt idx="1">
                  <c:v>1.1399999999999999</c:v>
                </c:pt>
                <c:pt idx="2">
                  <c:v>0.99</c:v>
                </c:pt>
                <c:pt idx="3">
                  <c:v>0.83</c:v>
                </c:pt>
                <c:pt idx="4">
                  <c:v>0.68</c:v>
                </c:pt>
                <c:pt idx="5">
                  <c:v>0.53</c:v>
                </c:pt>
                <c:pt idx="6">
                  <c:v>0.52</c:v>
                </c:pt>
                <c:pt idx="7">
                  <c:v>0.5</c:v>
                </c:pt>
                <c:pt idx="8">
                  <c:v>0.49</c:v>
                </c:pt>
                <c:pt idx="9">
                  <c:v>0.48</c:v>
                </c:pt>
                <c:pt idx="10">
                  <c:v>0.46</c:v>
                </c:pt>
                <c:pt idx="11">
                  <c:v>0.45</c:v>
                </c:pt>
                <c:pt idx="12">
                  <c:v>0.44</c:v>
                </c:pt>
                <c:pt idx="13">
                  <c:v>0.43</c:v>
                </c:pt>
                <c:pt idx="14">
                  <c:v>0.42</c:v>
                </c:pt>
                <c:pt idx="15">
                  <c:v>0.41</c:v>
                </c:pt>
                <c:pt idx="16">
                  <c:v>0.41</c:v>
                </c:pt>
                <c:pt idx="17">
                  <c:v>0.4</c:v>
                </c:pt>
                <c:pt idx="18">
                  <c:v>0.39</c:v>
                </c:pt>
                <c:pt idx="19">
                  <c:v>0.38</c:v>
                </c:pt>
                <c:pt idx="20">
                  <c:v>0.38</c:v>
                </c:pt>
                <c:pt idx="21">
                  <c:v>0.37</c:v>
                </c:pt>
                <c:pt idx="22">
                  <c:v>0.36</c:v>
                </c:pt>
                <c:pt idx="23">
                  <c:v>0.35</c:v>
                </c:pt>
                <c:pt idx="24">
                  <c:v>0.35</c:v>
                </c:pt>
              </c:numCache>
            </c:numRef>
          </c:val>
          <c:smooth val="0"/>
          <c:extLst>
            <c:ext xmlns:c16="http://schemas.microsoft.com/office/drawing/2014/chart" uri="{C3380CC4-5D6E-409C-BE32-E72D297353CC}">
              <c16:uniqueId val="{00000000-ABAA-4DEE-B0D1-2DE24B151C00}"/>
            </c:ext>
          </c:extLst>
        </c:ser>
        <c:ser>
          <c:idx val="1"/>
          <c:order val="1"/>
          <c:tx>
            <c:strRef>
              <c:f>'[16]Est 2022'!$C$7</c:f>
              <c:strCache>
                <c:ptCount val="1"/>
                <c:pt idx="0">
                  <c:v>Wales</c:v>
                </c:pt>
              </c:strCache>
            </c:strRef>
          </c:tx>
          <c:spPr>
            <a:ln w="28575" cap="rnd">
              <a:solidFill>
                <a:srgbClr val="F8CBAD"/>
              </a:solidFill>
              <a:round/>
            </a:ln>
            <a:effectLst/>
          </c:spPr>
          <c:marker>
            <c:symbol val="none"/>
          </c:marker>
          <c:cat>
            <c:numRef>
              <c:f>'[16]Est 2022'!$A$8:$A$32</c:f>
              <c:numCache>
                <c:formatCode>General</c:formatCode>
                <c:ptCount val="2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numCache>
            </c:numRef>
          </c:cat>
          <c:val>
            <c:numRef>
              <c:f>'[16]Est 2022'!$C$8:$C$32</c:f>
              <c:numCache>
                <c:formatCode>General</c:formatCode>
                <c:ptCount val="25"/>
                <c:pt idx="0">
                  <c:v>1.06</c:v>
                </c:pt>
                <c:pt idx="1">
                  <c:v>0.83</c:v>
                </c:pt>
                <c:pt idx="2">
                  <c:v>0.73</c:v>
                </c:pt>
                <c:pt idx="3">
                  <c:v>0.63</c:v>
                </c:pt>
                <c:pt idx="4">
                  <c:v>0.52</c:v>
                </c:pt>
                <c:pt idx="5">
                  <c:v>0.42</c:v>
                </c:pt>
                <c:pt idx="6">
                  <c:v>0.4</c:v>
                </c:pt>
                <c:pt idx="7">
                  <c:v>0.39</c:v>
                </c:pt>
                <c:pt idx="8">
                  <c:v>0.37</c:v>
                </c:pt>
                <c:pt idx="9">
                  <c:v>0.36</c:v>
                </c:pt>
                <c:pt idx="10">
                  <c:v>0.34</c:v>
                </c:pt>
                <c:pt idx="11">
                  <c:v>0.33</c:v>
                </c:pt>
                <c:pt idx="12">
                  <c:v>0.31</c:v>
                </c:pt>
                <c:pt idx="13">
                  <c:v>0.3</c:v>
                </c:pt>
                <c:pt idx="14">
                  <c:v>0.28999999999999998</c:v>
                </c:pt>
                <c:pt idx="15">
                  <c:v>0.28000000000000003</c:v>
                </c:pt>
                <c:pt idx="16">
                  <c:v>0.27</c:v>
                </c:pt>
                <c:pt idx="17">
                  <c:v>0.27</c:v>
                </c:pt>
                <c:pt idx="18">
                  <c:v>0.26</c:v>
                </c:pt>
                <c:pt idx="19">
                  <c:v>0.26</c:v>
                </c:pt>
                <c:pt idx="20">
                  <c:v>0.25</c:v>
                </c:pt>
                <c:pt idx="21">
                  <c:v>0.25</c:v>
                </c:pt>
                <c:pt idx="22">
                  <c:v>0.24</c:v>
                </c:pt>
                <c:pt idx="23">
                  <c:v>0.24</c:v>
                </c:pt>
                <c:pt idx="24">
                  <c:v>0.23</c:v>
                </c:pt>
              </c:numCache>
            </c:numRef>
          </c:val>
          <c:smooth val="0"/>
          <c:extLst>
            <c:ext xmlns:c16="http://schemas.microsoft.com/office/drawing/2014/chart" uri="{C3380CC4-5D6E-409C-BE32-E72D297353CC}">
              <c16:uniqueId val="{00000001-ABAA-4DEE-B0D1-2DE24B151C00}"/>
            </c:ext>
          </c:extLst>
        </c:ser>
        <c:ser>
          <c:idx val="2"/>
          <c:order val="2"/>
          <c:tx>
            <c:strRef>
              <c:f>'[16]Est 2022'!$D$7</c:f>
              <c:strCache>
                <c:ptCount val="1"/>
                <c:pt idx="0">
                  <c:v>Scotland</c:v>
                </c:pt>
              </c:strCache>
            </c:strRef>
          </c:tx>
          <c:spPr>
            <a:ln w="28575" cap="rnd">
              <a:solidFill>
                <a:srgbClr val="FFE699"/>
              </a:solidFill>
              <a:round/>
            </a:ln>
            <a:effectLst/>
          </c:spPr>
          <c:marker>
            <c:symbol val="none"/>
          </c:marker>
          <c:cat>
            <c:numRef>
              <c:f>'[16]Est 2022'!$A$8:$A$32</c:f>
              <c:numCache>
                <c:formatCode>General</c:formatCode>
                <c:ptCount val="2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numCache>
            </c:numRef>
          </c:cat>
          <c:val>
            <c:numRef>
              <c:f>'[16]Est 2022'!$D$8:$D$32</c:f>
              <c:numCache>
                <c:formatCode>General</c:formatCode>
                <c:ptCount val="25"/>
                <c:pt idx="0">
                  <c:v>0.92</c:v>
                </c:pt>
                <c:pt idx="1">
                  <c:v>0.77</c:v>
                </c:pt>
                <c:pt idx="2">
                  <c:v>0.63</c:v>
                </c:pt>
                <c:pt idx="3">
                  <c:v>0.5</c:v>
                </c:pt>
                <c:pt idx="4">
                  <c:v>0.36</c:v>
                </c:pt>
                <c:pt idx="5">
                  <c:v>0.23</c:v>
                </c:pt>
                <c:pt idx="6">
                  <c:v>0.23</c:v>
                </c:pt>
                <c:pt idx="7">
                  <c:v>0.22</c:v>
                </c:pt>
                <c:pt idx="8">
                  <c:v>0.21</c:v>
                </c:pt>
                <c:pt idx="9">
                  <c:v>0.21</c:v>
                </c:pt>
                <c:pt idx="10">
                  <c:v>0.2</c:v>
                </c:pt>
                <c:pt idx="11">
                  <c:v>0.18</c:v>
                </c:pt>
                <c:pt idx="12">
                  <c:v>0.17</c:v>
                </c:pt>
                <c:pt idx="13">
                  <c:v>0.16</c:v>
                </c:pt>
                <c:pt idx="14">
                  <c:v>0.15</c:v>
                </c:pt>
                <c:pt idx="15">
                  <c:v>0.14000000000000001</c:v>
                </c:pt>
                <c:pt idx="16">
                  <c:v>0.12</c:v>
                </c:pt>
                <c:pt idx="17">
                  <c:v>0.11</c:v>
                </c:pt>
                <c:pt idx="18">
                  <c:v>0.1</c:v>
                </c:pt>
                <c:pt idx="19">
                  <c:v>0.09</c:v>
                </c:pt>
                <c:pt idx="20">
                  <c:v>0.08</c:v>
                </c:pt>
                <c:pt idx="21">
                  <c:v>7.0000000000000007E-2</c:v>
                </c:pt>
                <c:pt idx="22">
                  <c:v>0.06</c:v>
                </c:pt>
                <c:pt idx="23">
                  <c:v>0.05</c:v>
                </c:pt>
                <c:pt idx="24">
                  <c:v>0.04</c:v>
                </c:pt>
              </c:numCache>
            </c:numRef>
          </c:val>
          <c:smooth val="0"/>
          <c:extLst>
            <c:ext xmlns:c16="http://schemas.microsoft.com/office/drawing/2014/chart" uri="{C3380CC4-5D6E-409C-BE32-E72D297353CC}">
              <c16:uniqueId val="{00000002-ABAA-4DEE-B0D1-2DE24B151C00}"/>
            </c:ext>
          </c:extLst>
        </c:ser>
        <c:ser>
          <c:idx val="3"/>
          <c:order val="3"/>
          <c:tx>
            <c:strRef>
              <c:f>'[16]Est 2022'!$E$7</c:f>
              <c:strCache>
                <c:ptCount val="1"/>
                <c:pt idx="0">
                  <c:v>Northern Ireland</c:v>
                </c:pt>
              </c:strCache>
            </c:strRef>
          </c:tx>
          <c:spPr>
            <a:ln w="28575" cap="rnd">
              <a:solidFill>
                <a:srgbClr val="ACB9CA"/>
              </a:solidFill>
              <a:round/>
            </a:ln>
            <a:effectLst/>
          </c:spPr>
          <c:marker>
            <c:symbol val="none"/>
          </c:marker>
          <c:cat>
            <c:numRef>
              <c:f>'[16]Est 2022'!$A$8:$A$32</c:f>
              <c:numCache>
                <c:formatCode>General</c:formatCode>
                <c:ptCount val="2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numCache>
            </c:numRef>
          </c:cat>
          <c:val>
            <c:numRef>
              <c:f>'[16]Est 2022'!$E$8:$E$32</c:f>
              <c:numCache>
                <c:formatCode>General</c:formatCode>
                <c:ptCount val="25"/>
                <c:pt idx="0">
                  <c:v>0.48</c:v>
                </c:pt>
                <c:pt idx="1">
                  <c:v>0.39</c:v>
                </c:pt>
                <c:pt idx="2">
                  <c:v>0.33</c:v>
                </c:pt>
                <c:pt idx="3">
                  <c:v>0.27</c:v>
                </c:pt>
                <c:pt idx="4">
                  <c:v>0.21</c:v>
                </c:pt>
                <c:pt idx="5">
                  <c:v>0.14000000000000001</c:v>
                </c:pt>
                <c:pt idx="6">
                  <c:v>0.11</c:v>
                </c:pt>
                <c:pt idx="7">
                  <c:v>0.08</c:v>
                </c:pt>
                <c:pt idx="8">
                  <c:v>0.05</c:v>
                </c:pt>
                <c:pt idx="9">
                  <c:v>0.03</c:v>
                </c:pt>
                <c:pt idx="10">
                  <c:v>0.01</c:v>
                </c:pt>
                <c:pt idx="11">
                  <c:v>-0.01</c:v>
                </c:pt>
                <c:pt idx="12">
                  <c:v>-0.03</c:v>
                </c:pt>
                <c:pt idx="13">
                  <c:v>-0.04</c:v>
                </c:pt>
                <c:pt idx="14">
                  <c:v>-0.05</c:v>
                </c:pt>
                <c:pt idx="15">
                  <c:v>-0.06</c:v>
                </c:pt>
                <c:pt idx="16">
                  <c:v>-7.0000000000000007E-2</c:v>
                </c:pt>
                <c:pt idx="17">
                  <c:v>-7.0000000000000007E-2</c:v>
                </c:pt>
                <c:pt idx="18">
                  <c:v>-7.0000000000000007E-2</c:v>
                </c:pt>
                <c:pt idx="19">
                  <c:v>-0.08</c:v>
                </c:pt>
                <c:pt idx="20">
                  <c:v>-0.08</c:v>
                </c:pt>
                <c:pt idx="21">
                  <c:v>-0.08</c:v>
                </c:pt>
                <c:pt idx="22">
                  <c:v>-0.09</c:v>
                </c:pt>
                <c:pt idx="23">
                  <c:v>-0.1</c:v>
                </c:pt>
                <c:pt idx="24">
                  <c:v>-0.11</c:v>
                </c:pt>
              </c:numCache>
            </c:numRef>
          </c:val>
          <c:smooth val="0"/>
          <c:extLst>
            <c:ext xmlns:c16="http://schemas.microsoft.com/office/drawing/2014/chart" uri="{C3380CC4-5D6E-409C-BE32-E72D297353CC}">
              <c16:uniqueId val="{00000003-ABAA-4DEE-B0D1-2DE24B151C00}"/>
            </c:ext>
          </c:extLst>
        </c:ser>
        <c:ser>
          <c:idx val="4"/>
          <c:order val="4"/>
          <c:tx>
            <c:strRef>
              <c:f>'[16]Est 2022'!$F$7</c:f>
              <c:strCache>
                <c:ptCount val="1"/>
                <c:pt idx="0">
                  <c:v>United Kingdom</c:v>
                </c:pt>
              </c:strCache>
            </c:strRef>
          </c:tx>
          <c:spPr>
            <a:ln w="28575" cap="rnd">
              <a:solidFill>
                <a:srgbClr val="BDD7EE"/>
              </a:solidFill>
              <a:round/>
            </a:ln>
            <a:effectLst/>
          </c:spPr>
          <c:marker>
            <c:symbol val="none"/>
          </c:marker>
          <c:cat>
            <c:numRef>
              <c:f>'[16]Est 2022'!$A$8:$A$32</c:f>
              <c:numCache>
                <c:formatCode>General</c:formatCode>
                <c:ptCount val="2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numCache>
            </c:numRef>
          </c:cat>
          <c:val>
            <c:numRef>
              <c:f>'[16]Est 2022'!$F$8:$F$32</c:f>
              <c:numCache>
                <c:formatCode>General</c:formatCode>
                <c:ptCount val="25"/>
                <c:pt idx="0">
                  <c:v>1.32</c:v>
                </c:pt>
                <c:pt idx="1">
                  <c:v>1.07</c:v>
                </c:pt>
                <c:pt idx="2">
                  <c:v>0.93</c:v>
                </c:pt>
                <c:pt idx="3">
                  <c:v>0.78</c:v>
                </c:pt>
                <c:pt idx="4">
                  <c:v>0.64</c:v>
                </c:pt>
                <c:pt idx="5">
                  <c:v>0.49</c:v>
                </c:pt>
                <c:pt idx="6">
                  <c:v>0.48</c:v>
                </c:pt>
                <c:pt idx="7">
                  <c:v>0.46</c:v>
                </c:pt>
                <c:pt idx="8">
                  <c:v>0.45</c:v>
                </c:pt>
                <c:pt idx="9">
                  <c:v>0.44</c:v>
                </c:pt>
                <c:pt idx="10">
                  <c:v>0.43</c:v>
                </c:pt>
                <c:pt idx="11">
                  <c:v>0.41</c:v>
                </c:pt>
                <c:pt idx="12">
                  <c:v>0.4</c:v>
                </c:pt>
                <c:pt idx="13">
                  <c:v>0.39</c:v>
                </c:pt>
                <c:pt idx="14">
                  <c:v>0.38</c:v>
                </c:pt>
                <c:pt idx="15">
                  <c:v>0.37</c:v>
                </c:pt>
                <c:pt idx="16">
                  <c:v>0.37</c:v>
                </c:pt>
                <c:pt idx="17">
                  <c:v>0.36</c:v>
                </c:pt>
                <c:pt idx="18">
                  <c:v>0.35</c:v>
                </c:pt>
                <c:pt idx="19">
                  <c:v>0.34</c:v>
                </c:pt>
                <c:pt idx="20">
                  <c:v>0.34</c:v>
                </c:pt>
                <c:pt idx="21">
                  <c:v>0.33</c:v>
                </c:pt>
                <c:pt idx="22">
                  <c:v>0.32</c:v>
                </c:pt>
                <c:pt idx="23">
                  <c:v>0.31</c:v>
                </c:pt>
                <c:pt idx="24">
                  <c:v>0.31</c:v>
                </c:pt>
              </c:numCache>
            </c:numRef>
          </c:val>
          <c:smooth val="0"/>
          <c:extLst>
            <c:ext xmlns:c16="http://schemas.microsoft.com/office/drawing/2014/chart" uri="{C3380CC4-5D6E-409C-BE32-E72D297353CC}">
              <c16:uniqueId val="{00000004-ABAA-4DEE-B0D1-2DE24B151C00}"/>
            </c:ext>
          </c:extLst>
        </c:ser>
        <c:dLbls>
          <c:showLegendKey val="0"/>
          <c:showVal val="0"/>
          <c:showCatName val="0"/>
          <c:showSerName val="0"/>
          <c:showPercent val="0"/>
          <c:showBubbleSize val="0"/>
        </c:dLbls>
        <c:smooth val="0"/>
        <c:axId val="1063212720"/>
        <c:axId val="1063221000"/>
      </c:lineChart>
      <c:catAx>
        <c:axId val="1063212720"/>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63221000"/>
        <c:crosses val="autoZero"/>
        <c:auto val="1"/>
        <c:lblAlgn val="ctr"/>
        <c:lblOffset val="100"/>
        <c:tickLblSkip val="2"/>
        <c:noMultiLvlLbl val="0"/>
      </c:catAx>
      <c:valAx>
        <c:axId val="1063221000"/>
        <c:scaling>
          <c:orientation val="minMax"/>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solidFill>
                      <a:sysClr val="windowText" lastClr="000000"/>
                    </a:solidFill>
                  </a:rPr>
                  <a:t>per 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63212720"/>
        <c:crosses val="autoZero"/>
        <c:crossBetween val="between"/>
        <c:minorUnit val="0.5"/>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312420</xdr:colOff>
      <xdr:row>4</xdr:row>
      <xdr:rowOff>106680</xdr:rowOff>
    </xdr:from>
    <xdr:to>
      <xdr:col>10</xdr:col>
      <xdr:colOff>56774</xdr:colOff>
      <xdr:row>23</xdr:row>
      <xdr:rowOff>130940</xdr:rowOff>
    </xdr:to>
    <xdr:pic>
      <xdr:nvPicPr>
        <xdr:cNvPr id="4" name="Picture 3">
          <a:extLst>
            <a:ext uri="{FF2B5EF4-FFF2-40B4-BE49-F238E27FC236}">
              <a16:creationId xmlns:a16="http://schemas.microsoft.com/office/drawing/2014/main" id="{B0F86603-6A35-4730-BCF7-1E76B2CB5F28}"/>
            </a:ext>
          </a:extLst>
        </xdr:cNvPr>
        <xdr:cNvPicPr>
          <a:picLocks noChangeAspect="1"/>
        </xdr:cNvPicPr>
      </xdr:nvPicPr>
      <xdr:blipFill>
        <a:blip xmlns:r="http://schemas.openxmlformats.org/officeDocument/2006/relationships" r:embed="rId1"/>
        <a:stretch>
          <a:fillRect/>
        </a:stretch>
      </xdr:blipFill>
      <xdr:spPr>
        <a:xfrm>
          <a:off x="312420" y="838200"/>
          <a:ext cx="5687954" cy="34989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193980</xdr:colOff>
      <xdr:row>23</xdr:row>
      <xdr:rowOff>165285</xdr:rowOff>
    </xdr:to>
    <xdr:graphicFrame macro="">
      <xdr:nvGraphicFramePr>
        <xdr:cNvPr id="3" name="Chart 2">
          <a:extLst>
            <a:ext uri="{FF2B5EF4-FFF2-40B4-BE49-F238E27FC236}">
              <a16:creationId xmlns:a16="http://schemas.microsoft.com/office/drawing/2014/main" id="{83188DEE-E739-45D6-8F69-13EC39AB93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cdr:x>
      <cdr:y>0.947</cdr:y>
    </cdr:from>
    <cdr:to>
      <cdr:x>0.14588</cdr:x>
      <cdr:y>0.99193</cdr:y>
    </cdr:to>
    <cdr:sp macro="" textlink="">
      <cdr:nvSpPr>
        <cdr:cNvPr id="2" name="TextBox 1">
          <a:extLst xmlns:a="http://schemas.openxmlformats.org/drawingml/2006/main">
            <a:ext uri="{FF2B5EF4-FFF2-40B4-BE49-F238E27FC236}">
              <a16:creationId xmlns:a16="http://schemas.microsoft.com/office/drawing/2014/main" id="{69532270-0F7F-D938-64CA-5677D63471EE}"/>
            </a:ext>
          </a:extLst>
        </cdr:cNvPr>
        <cdr:cNvSpPr txBox="1"/>
      </cdr:nvSpPr>
      <cdr:spPr>
        <a:xfrm xmlns:a="http://schemas.openxmlformats.org/drawingml/2006/main">
          <a:off x="0" y="3412809"/>
          <a:ext cx="828675" cy="161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800" kern="1200">
              <a:latin typeface="Arial" panose="020B0604020202020204" pitchFamily="34" charset="0"/>
              <a:cs typeface="Arial" panose="020B0604020202020204" pitchFamily="34" charset="0"/>
            </a:rPr>
            <a:t>Source: ONS</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0</xdr:col>
      <xdr:colOff>182880</xdr:colOff>
      <xdr:row>4</xdr:row>
      <xdr:rowOff>83820</xdr:rowOff>
    </xdr:from>
    <xdr:to>
      <xdr:col>9</xdr:col>
      <xdr:colOff>449580</xdr:colOff>
      <xdr:row>23</xdr:row>
      <xdr:rowOff>30480</xdr:rowOff>
    </xdr:to>
    <xdr:pic>
      <xdr:nvPicPr>
        <xdr:cNvPr id="2" name="Picture 1">
          <a:extLst>
            <a:ext uri="{FF2B5EF4-FFF2-40B4-BE49-F238E27FC236}">
              <a16:creationId xmlns:a16="http://schemas.microsoft.com/office/drawing/2014/main" id="{F5724F81-1C70-132D-D39D-D3F4A53499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815340"/>
          <a:ext cx="5684520" cy="342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15236</xdr:colOff>
      <xdr:row>5</xdr:row>
      <xdr:rowOff>53339</xdr:rowOff>
    </xdr:from>
    <xdr:to>
      <xdr:col>10</xdr:col>
      <xdr:colOff>353996</xdr:colOff>
      <xdr:row>24</xdr:row>
      <xdr:rowOff>178619</xdr:rowOff>
    </xdr:to>
    <xdr:pic>
      <xdr:nvPicPr>
        <xdr:cNvPr id="4" name="Picture 2">
          <a:extLst>
            <a:ext uri="{FF2B5EF4-FFF2-40B4-BE49-F238E27FC236}">
              <a16:creationId xmlns:a16="http://schemas.microsoft.com/office/drawing/2014/main" id="{906DD963-E5FD-42BA-B60A-55B3D63D75BE}"/>
            </a:ext>
          </a:extLst>
        </xdr:cNvPr>
        <xdr:cNvPicPr>
          <a:picLocks/>
        </xdr:cNvPicPr>
      </xdr:nvPicPr>
      <xdr:blipFill>
        <a:blip xmlns:r="http://schemas.openxmlformats.org/officeDocument/2006/relationships" r:embed="rId1"/>
        <a:stretch>
          <a:fillRect/>
        </a:stretch>
      </xdr:blipFill>
      <xdr:spPr>
        <a:xfrm>
          <a:off x="596261" y="1005839"/>
          <a:ext cx="5688000" cy="36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449580</xdr:colOff>
      <xdr:row>3</xdr:row>
      <xdr:rowOff>43815</xdr:rowOff>
    </xdr:from>
    <xdr:to>
      <xdr:col>11</xdr:col>
      <xdr:colOff>89205</xdr:colOff>
      <xdr:row>22</xdr:row>
      <xdr:rowOff>24315</xdr:rowOff>
    </xdr:to>
    <xdr:graphicFrame macro="">
      <xdr:nvGraphicFramePr>
        <xdr:cNvPr id="3" name="Chart 9">
          <a:extLst>
            <a:ext uri="{FF2B5EF4-FFF2-40B4-BE49-F238E27FC236}">
              <a16:creationId xmlns:a16="http://schemas.microsoft.com/office/drawing/2014/main" id="{B06038F9-65B1-4201-8FCC-0E4E8987E8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0.94891</cdr:y>
    </cdr:from>
    <cdr:to>
      <cdr:x>0.89337</cdr:x>
      <cdr:y>1</cdr:y>
    </cdr:to>
    <cdr:sp macro="" textlink="">
      <cdr:nvSpPr>
        <cdr:cNvPr id="2" name="TextBox 1">
          <a:extLst xmlns:a="http://schemas.openxmlformats.org/drawingml/2006/main">
            <a:ext uri="{FF2B5EF4-FFF2-40B4-BE49-F238E27FC236}">
              <a16:creationId xmlns:a16="http://schemas.microsoft.com/office/drawing/2014/main" id="{8EC62684-C343-BF55-9571-49BE911C5900}"/>
            </a:ext>
          </a:extLst>
        </cdr:cNvPr>
        <cdr:cNvSpPr txBox="1"/>
      </cdr:nvSpPr>
      <cdr:spPr>
        <a:xfrm xmlns:a="http://schemas.openxmlformats.org/drawingml/2006/main">
          <a:off x="0" y="3178786"/>
          <a:ext cx="4468241" cy="1711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800" kern="1200">
              <a:latin typeface="Arial" panose="020B0604020202020204" pitchFamily="34" charset="0"/>
              <a:cs typeface="Arial" panose="020B0604020202020204" pitchFamily="34" charset="0"/>
            </a:rPr>
            <a:t>Source: HM Treasury Block Grant Transparency and NIFC calculations  </a:t>
          </a:r>
        </a:p>
      </cdr:txBody>
    </cdr:sp>
  </cdr:relSizeAnchor>
  <cdr:relSizeAnchor xmlns:cdr="http://schemas.openxmlformats.org/drawingml/2006/chartDrawing">
    <cdr:from>
      <cdr:x>0.72812</cdr:x>
      <cdr:y>0.85963</cdr:y>
    </cdr:from>
    <cdr:to>
      <cdr:x>0.9635</cdr:x>
      <cdr:y>0.91025</cdr:y>
    </cdr:to>
    <cdr:sp macro="" textlink="">
      <cdr:nvSpPr>
        <cdr:cNvPr id="3" name="TextBox 37">
          <a:extLst xmlns:a="http://schemas.openxmlformats.org/drawingml/2006/main">
            <a:ext uri="{FF2B5EF4-FFF2-40B4-BE49-F238E27FC236}">
              <a16:creationId xmlns:a16="http://schemas.microsoft.com/office/drawing/2014/main" id="{DBA6029C-1A18-7C2A-C9F9-BE5EB87E75FB}"/>
            </a:ext>
          </a:extLst>
        </cdr:cNvPr>
        <cdr:cNvSpPr txBox="1"/>
      </cdr:nvSpPr>
      <cdr:spPr>
        <a:xfrm xmlns:a="http://schemas.openxmlformats.org/drawingml/2006/main">
          <a:off x="3641725" y="2879725"/>
          <a:ext cx="1177290" cy="16954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900">
              <a:latin typeface="Arial" panose="020B0604020202020204" pitchFamily="34" charset="0"/>
              <a:cs typeface="Arial" panose="020B0604020202020204" pitchFamily="34" charset="0"/>
            </a:rPr>
            <a:t>SR20             SR21</a:t>
          </a:r>
        </a:p>
      </cdr:txBody>
    </cdr:sp>
  </cdr:relSizeAnchor>
  <cdr:relSizeAnchor xmlns:cdr="http://schemas.openxmlformats.org/drawingml/2006/chartDrawing">
    <cdr:from>
      <cdr:x>0.44817</cdr:x>
      <cdr:y>0.85679</cdr:y>
    </cdr:from>
    <cdr:to>
      <cdr:x>0.68355</cdr:x>
      <cdr:y>0.9074</cdr:y>
    </cdr:to>
    <cdr:sp macro="" textlink="">
      <cdr:nvSpPr>
        <cdr:cNvPr id="4" name="TextBox 37">
          <a:extLst xmlns:a="http://schemas.openxmlformats.org/drawingml/2006/main">
            <a:ext uri="{FF2B5EF4-FFF2-40B4-BE49-F238E27FC236}">
              <a16:creationId xmlns:a16="http://schemas.microsoft.com/office/drawing/2014/main" id="{DBA6029C-1A18-7C2A-C9F9-BE5EB87E75FB}"/>
            </a:ext>
          </a:extLst>
        </cdr:cNvPr>
        <cdr:cNvSpPr txBox="1"/>
      </cdr:nvSpPr>
      <cdr:spPr>
        <a:xfrm xmlns:a="http://schemas.openxmlformats.org/drawingml/2006/main">
          <a:off x="2241550" y="2870200"/>
          <a:ext cx="1177290" cy="16954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900">
              <a:latin typeface="Arial" panose="020B0604020202020204" pitchFamily="34" charset="0"/>
              <a:cs typeface="Arial" panose="020B0604020202020204" pitchFamily="34" charset="0"/>
            </a:rPr>
            <a:t>SR20            SR21</a:t>
          </a:r>
        </a:p>
      </cdr:txBody>
    </cdr:sp>
  </cdr:relSizeAnchor>
  <cdr:relSizeAnchor xmlns:cdr="http://schemas.openxmlformats.org/drawingml/2006/chartDrawing">
    <cdr:from>
      <cdr:x>0.14918</cdr:x>
      <cdr:y>0.85395</cdr:y>
    </cdr:from>
    <cdr:to>
      <cdr:x>0.38456</cdr:x>
      <cdr:y>0.90456</cdr:y>
    </cdr:to>
    <cdr:sp macro="" textlink="">
      <cdr:nvSpPr>
        <cdr:cNvPr id="5" name="TextBox 37">
          <a:extLst xmlns:a="http://schemas.openxmlformats.org/drawingml/2006/main">
            <a:ext uri="{FF2B5EF4-FFF2-40B4-BE49-F238E27FC236}">
              <a16:creationId xmlns:a16="http://schemas.microsoft.com/office/drawing/2014/main" id="{DBA6029C-1A18-7C2A-C9F9-BE5EB87E75FB}"/>
            </a:ext>
          </a:extLst>
        </cdr:cNvPr>
        <cdr:cNvSpPr txBox="1"/>
      </cdr:nvSpPr>
      <cdr:spPr>
        <a:xfrm xmlns:a="http://schemas.openxmlformats.org/drawingml/2006/main">
          <a:off x="746125" y="2860675"/>
          <a:ext cx="1177290" cy="16954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900">
              <a:latin typeface="Arial" panose="020B0604020202020204" pitchFamily="34" charset="0"/>
              <a:cs typeface="Arial" panose="020B0604020202020204" pitchFamily="34" charset="0"/>
            </a:rPr>
            <a:t> SR20             SR21</a:t>
          </a:r>
        </a:p>
      </cdr:txBody>
    </cdr:sp>
  </cdr:relSizeAnchor>
  <cdr:relSizeAnchor xmlns:cdr="http://schemas.openxmlformats.org/drawingml/2006/chartDrawing">
    <cdr:from>
      <cdr:x>2.00242E-7</cdr:x>
      <cdr:y>0.28244</cdr:y>
    </cdr:from>
    <cdr:to>
      <cdr:x>0.05104</cdr:x>
      <cdr:y>0.59407</cdr:y>
    </cdr:to>
    <cdr:sp macro="" textlink="">
      <cdr:nvSpPr>
        <cdr:cNvPr id="6" name="TextBox 42">
          <a:extLst xmlns:a="http://schemas.openxmlformats.org/drawingml/2006/main">
            <a:ext uri="{FF2B5EF4-FFF2-40B4-BE49-F238E27FC236}">
              <a16:creationId xmlns:a16="http://schemas.microsoft.com/office/drawing/2014/main" id="{A5C15598-4995-4887-AD20-24D8C266A342}"/>
            </a:ext>
          </a:extLst>
        </cdr:cNvPr>
        <cdr:cNvSpPr txBox="1"/>
      </cdr:nvSpPr>
      <cdr:spPr>
        <a:xfrm xmlns:a="http://schemas.openxmlformats.org/drawingml/2006/main" rot="16200000">
          <a:off x="-393938" y="1339013"/>
          <a:ext cx="1042760" cy="254881"/>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GB" sz="900">
              <a:solidFill>
                <a:sysClr val="windowText" lastClr="000000"/>
              </a:solidFill>
              <a:latin typeface="Arial" panose="020B0604020202020204" pitchFamily="34" charset="0"/>
              <a:cs typeface="Arial" panose="020B0604020202020204" pitchFamily="34" charset="0"/>
            </a:rPr>
            <a:t>England</a:t>
          </a:r>
          <a:r>
            <a:rPr lang="en-GB" sz="1000" baseline="0">
              <a:solidFill>
                <a:sysClr val="windowText" lastClr="000000"/>
              </a:solidFill>
              <a:latin typeface="Arial" panose="020B0604020202020204" pitchFamily="34" charset="0"/>
              <a:cs typeface="Arial" panose="020B0604020202020204" pitchFamily="34" charset="0"/>
            </a:rPr>
            <a:t> = 100</a:t>
          </a:r>
          <a:endParaRPr lang="en-GB" sz="10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0.42406</cdr:x>
      <cdr:y>0.09489</cdr:y>
    </cdr:from>
    <cdr:to>
      <cdr:x>0.49501</cdr:x>
      <cdr:y>0.1205</cdr:y>
    </cdr:to>
    <cdr:sp macro="" textlink="">
      <cdr:nvSpPr>
        <cdr:cNvPr id="9" name="Rectangle 8">
          <a:extLst xmlns:a="http://schemas.openxmlformats.org/drawingml/2006/main">
            <a:ext uri="{FF2B5EF4-FFF2-40B4-BE49-F238E27FC236}">
              <a16:creationId xmlns:a16="http://schemas.microsoft.com/office/drawing/2014/main" id="{68BF9BF0-C47C-483B-B46E-4C281C9CC4E0}"/>
            </a:ext>
          </a:extLst>
        </cdr:cNvPr>
        <cdr:cNvSpPr/>
      </cdr:nvSpPr>
      <cdr:spPr>
        <a:xfrm xmlns:a="http://schemas.openxmlformats.org/drawingml/2006/main">
          <a:off x="2117725" y="317500"/>
          <a:ext cx="354330" cy="85724"/>
        </a:xfrm>
        <a:prstGeom xmlns:a="http://schemas.openxmlformats.org/drawingml/2006/main" prst="rect">
          <a:avLst/>
        </a:prstGeom>
        <a:solidFill xmlns:a="http://schemas.openxmlformats.org/drawingml/2006/main">
          <a:schemeClr val="accent3">
            <a:lumMod val="40000"/>
            <a:lumOff val="6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0.49463</cdr:x>
      <cdr:y>0.06073</cdr:y>
    </cdr:from>
    <cdr:to>
      <cdr:x>0.71969</cdr:x>
      <cdr:y>0.18939</cdr:y>
    </cdr:to>
    <cdr:sp macro="" textlink="">
      <cdr:nvSpPr>
        <cdr:cNvPr id="10" name="TextBox 40">
          <a:extLst xmlns:a="http://schemas.openxmlformats.org/drawingml/2006/main">
            <a:ext uri="{FF2B5EF4-FFF2-40B4-BE49-F238E27FC236}">
              <a16:creationId xmlns:a16="http://schemas.microsoft.com/office/drawing/2014/main" id="{37AA4710-DDEE-17B2-B3A9-05FFB8F5BD74}"/>
            </a:ext>
            <a:ext uri="{147F2762-F138-4A5C-976F-8EAC2B608ADB}">
              <a16:predDERef xmlns:a16="http://schemas.microsoft.com/office/drawing/2014/main" pred="{E67B2474-128D-465F-ADF0-FF7581CAC0DC}"/>
            </a:ext>
          </a:extLst>
        </cdr:cNvPr>
        <cdr:cNvSpPr txBox="1"/>
      </cdr:nvSpPr>
      <cdr:spPr>
        <a:xfrm xmlns:a="http://schemas.openxmlformats.org/drawingml/2006/main">
          <a:off x="2470150" y="203200"/>
          <a:ext cx="1123950" cy="43053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GB" sz="800">
              <a:latin typeface="Arial" panose="020B0604020202020204" pitchFamily="34" charset="0"/>
              <a:cs typeface="Arial" panose="020B0604020202020204" pitchFamily="34" charset="0"/>
            </a:rPr>
            <a:t>Level of</a:t>
          </a:r>
          <a:r>
            <a:rPr lang="en-GB" sz="800" baseline="0">
              <a:latin typeface="Arial" panose="020B0604020202020204" pitchFamily="34" charset="0"/>
              <a:cs typeface="Arial" panose="020B0604020202020204" pitchFamily="34" charset="0"/>
            </a:rPr>
            <a:t> Need from Holtham / NIFC</a:t>
          </a:r>
          <a:endParaRPr lang="en-GB"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0.13415</cdr:x>
      <cdr:y>0.71544</cdr:y>
    </cdr:from>
    <cdr:to>
      <cdr:x>0.37828</cdr:x>
      <cdr:y>0.72398</cdr:y>
    </cdr:to>
    <cdr:sp macro="" textlink="">
      <cdr:nvSpPr>
        <cdr:cNvPr id="11" name="Rectangle 10">
          <a:extLst xmlns:a="http://schemas.openxmlformats.org/drawingml/2006/main">
            <a:ext uri="{FF2B5EF4-FFF2-40B4-BE49-F238E27FC236}">
              <a16:creationId xmlns:a16="http://schemas.microsoft.com/office/drawing/2014/main" id="{69D92A01-5C04-0467-50FB-220C212E6284}"/>
            </a:ext>
          </a:extLst>
        </cdr:cNvPr>
        <cdr:cNvSpPr/>
      </cdr:nvSpPr>
      <cdr:spPr>
        <a:xfrm xmlns:a="http://schemas.openxmlformats.org/drawingml/2006/main">
          <a:off x="669925" y="2393950"/>
          <a:ext cx="1219200" cy="28574"/>
        </a:xfrm>
        <a:prstGeom xmlns:a="http://schemas.openxmlformats.org/drawingml/2006/main" prst="rect">
          <a:avLst/>
        </a:prstGeom>
        <a:solidFill xmlns:a="http://schemas.openxmlformats.org/drawingml/2006/main">
          <a:schemeClr val="accent1"/>
        </a:solidFill>
        <a:ln xmlns:a="http://schemas.openxmlformats.org/drawingml/2006/main">
          <a:solidFill>
            <a:schemeClr val="accent1"/>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0.41834</cdr:x>
      <cdr:y>0.43932</cdr:y>
    </cdr:from>
    <cdr:to>
      <cdr:x>0.66247</cdr:x>
      <cdr:y>0.45071</cdr:y>
    </cdr:to>
    <cdr:sp macro="" textlink="">
      <cdr:nvSpPr>
        <cdr:cNvPr id="12" name="Rectangle 11">
          <a:extLst xmlns:a="http://schemas.openxmlformats.org/drawingml/2006/main">
            <a:ext uri="{FF2B5EF4-FFF2-40B4-BE49-F238E27FC236}">
              <a16:creationId xmlns:a16="http://schemas.microsoft.com/office/drawing/2014/main" id="{2FFE7FBC-09D7-4197-930A-0E9436DAA70E}"/>
            </a:ext>
          </a:extLst>
        </cdr:cNvPr>
        <cdr:cNvSpPr/>
      </cdr:nvSpPr>
      <cdr:spPr>
        <a:xfrm xmlns:a="http://schemas.openxmlformats.org/drawingml/2006/main">
          <a:off x="2089150" y="1470025"/>
          <a:ext cx="1219200" cy="38099"/>
        </a:xfrm>
        <a:prstGeom xmlns:a="http://schemas.openxmlformats.org/drawingml/2006/main" prst="rect">
          <a:avLst/>
        </a:prstGeom>
        <a:solidFill xmlns:a="http://schemas.openxmlformats.org/drawingml/2006/main">
          <a:schemeClr val="accent2"/>
        </a:solidFill>
        <a:ln xmlns:a="http://schemas.openxmlformats.org/drawingml/2006/main">
          <a:solidFill>
            <a:schemeClr val="accent2"/>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0.70443</cdr:x>
      <cdr:y>0.19736</cdr:y>
    </cdr:from>
    <cdr:to>
      <cdr:x>0.94857</cdr:x>
      <cdr:y>0.21159</cdr:y>
    </cdr:to>
    <cdr:sp macro="" textlink="">
      <cdr:nvSpPr>
        <cdr:cNvPr id="13" name="Rectangle 12">
          <a:extLst xmlns:a="http://schemas.openxmlformats.org/drawingml/2006/main">
            <a:ext uri="{FF2B5EF4-FFF2-40B4-BE49-F238E27FC236}">
              <a16:creationId xmlns:a16="http://schemas.microsoft.com/office/drawing/2014/main" id="{B74BB21B-CBA9-496F-A345-64FB9EF5E3B7}"/>
            </a:ext>
          </a:extLst>
        </cdr:cNvPr>
        <cdr:cNvSpPr/>
      </cdr:nvSpPr>
      <cdr:spPr>
        <a:xfrm xmlns:a="http://schemas.openxmlformats.org/drawingml/2006/main">
          <a:off x="3517900" y="660400"/>
          <a:ext cx="1219200" cy="47624"/>
        </a:xfrm>
        <a:prstGeom xmlns:a="http://schemas.openxmlformats.org/drawingml/2006/main" prst="rect">
          <a:avLst/>
        </a:prstGeom>
        <a:solidFill xmlns:a="http://schemas.openxmlformats.org/drawingml/2006/main">
          <a:schemeClr val="accent4"/>
        </a:solidFill>
        <a:ln xmlns:a="http://schemas.openxmlformats.org/drawingml/2006/main">
          <a:solidFill>
            <a:schemeClr val="accent4"/>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0.31343</cdr:x>
      <cdr:y>0.14875</cdr:y>
    </cdr:from>
    <cdr:to>
      <cdr:x>0.31363</cdr:x>
      <cdr:y>0.71916</cdr:y>
    </cdr:to>
    <cdr:cxnSp macro="">
      <cdr:nvCxnSpPr>
        <cdr:cNvPr id="14" name="Straight Arrow Connector 13">
          <a:extLst xmlns:a="http://schemas.openxmlformats.org/drawingml/2006/main">
            <a:ext uri="{FF2B5EF4-FFF2-40B4-BE49-F238E27FC236}">
              <a16:creationId xmlns:a16="http://schemas.microsoft.com/office/drawing/2014/main" id="{F369419B-E771-4D29-A94A-3B47E3C502EA}"/>
            </a:ext>
          </a:extLst>
        </cdr:cNvPr>
        <cdr:cNvCxnSpPr/>
      </cdr:nvCxnSpPr>
      <cdr:spPr>
        <a:xfrm xmlns:a="http://schemas.openxmlformats.org/drawingml/2006/main" flipV="1">
          <a:off x="1565866" y="507551"/>
          <a:ext cx="997" cy="194636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0.19395</cdr:x>
      <cdr:y>0.07154</cdr:y>
    </cdr:from>
    <cdr:to>
      <cdr:x>0.1965</cdr:x>
      <cdr:y>0.71172</cdr:y>
    </cdr:to>
    <cdr:cxnSp macro="">
      <cdr:nvCxnSpPr>
        <cdr:cNvPr id="15" name="Straight Arrow Connector 14">
          <a:extLst xmlns:a="http://schemas.openxmlformats.org/drawingml/2006/main">
            <a:ext uri="{FF2B5EF4-FFF2-40B4-BE49-F238E27FC236}">
              <a16:creationId xmlns:a16="http://schemas.microsoft.com/office/drawing/2014/main" id="{832F3088-9310-9866-241C-B663342BA4D5}"/>
            </a:ext>
          </a:extLst>
        </cdr:cNvPr>
        <cdr:cNvCxnSpPr/>
      </cdr:nvCxnSpPr>
      <cdr:spPr>
        <a:xfrm xmlns:a="http://schemas.openxmlformats.org/drawingml/2006/main" flipV="1">
          <a:off x="968966" y="244113"/>
          <a:ext cx="12700" cy="218440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0.16581</cdr:x>
      <cdr:y>0.31384</cdr:y>
    </cdr:from>
    <cdr:to>
      <cdr:x>0.21892</cdr:x>
      <cdr:y>0.41841</cdr:y>
    </cdr:to>
    <cdr:sp macro="" textlink="">
      <cdr:nvSpPr>
        <cdr:cNvPr id="18" name="TextBox 26">
          <a:extLst xmlns:a="http://schemas.openxmlformats.org/drawingml/2006/main">
            <a:ext uri="{FF2B5EF4-FFF2-40B4-BE49-F238E27FC236}">
              <a16:creationId xmlns:a16="http://schemas.microsoft.com/office/drawing/2014/main" id="{9D0A0D8E-A0D8-ED29-28AC-5B171206B2BA}"/>
            </a:ext>
          </a:extLst>
        </cdr:cNvPr>
        <cdr:cNvSpPr txBox="1"/>
      </cdr:nvSpPr>
      <cdr:spPr>
        <a:xfrm xmlns:a="http://schemas.openxmlformats.org/drawingml/2006/main" rot="5400000">
          <a:off x="793327" y="1086272"/>
          <a:ext cx="348401" cy="267123"/>
        </a:xfrm>
        <a:prstGeom xmlns:a="http://schemas.openxmlformats.org/drawingml/2006/main" prst="rect">
          <a:avLst/>
        </a:prstGeom>
        <a:solidFill xmlns:a="http://schemas.openxmlformats.org/drawingml/2006/main">
          <a:schemeClr val="accent5">
            <a:lumMod val="40000"/>
            <a:lumOff val="6000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GB" sz="1000">
              <a:solidFill>
                <a:schemeClr val="accent1"/>
              </a:solidFill>
              <a:latin typeface="Arial" panose="020B0604020202020204" pitchFamily="34" charset="0"/>
              <a:cs typeface="Arial" panose="020B0604020202020204" pitchFamily="34" charset="0"/>
            </a:rPr>
            <a:t>24</a:t>
          </a:r>
        </a:p>
      </cdr:txBody>
    </cdr:sp>
  </cdr:relSizeAnchor>
  <cdr:relSizeAnchor xmlns:cdr="http://schemas.openxmlformats.org/drawingml/2006/chartDrawing">
    <cdr:from>
      <cdr:x>0.28472</cdr:x>
      <cdr:y>0.40197</cdr:y>
    </cdr:from>
    <cdr:to>
      <cdr:x>0.33581</cdr:x>
      <cdr:y>0.50656</cdr:y>
    </cdr:to>
    <cdr:sp macro="" textlink="">
      <cdr:nvSpPr>
        <cdr:cNvPr id="21" name="TextBox 28">
          <a:extLst xmlns:a="http://schemas.openxmlformats.org/drawingml/2006/main">
            <a:ext uri="{FF2B5EF4-FFF2-40B4-BE49-F238E27FC236}">
              <a16:creationId xmlns:a16="http://schemas.microsoft.com/office/drawing/2014/main" id="{35AB87C6-D6CE-43F0-ADDC-355D9F507F52}"/>
            </a:ext>
          </a:extLst>
        </cdr:cNvPr>
        <cdr:cNvSpPr txBox="1"/>
      </cdr:nvSpPr>
      <cdr:spPr>
        <a:xfrm xmlns:a="http://schemas.openxmlformats.org/drawingml/2006/main" rot="5400000">
          <a:off x="1371601" y="1422400"/>
          <a:ext cx="356867" cy="255270"/>
        </a:xfrm>
        <a:prstGeom xmlns:a="http://schemas.openxmlformats.org/drawingml/2006/main" prst="rect">
          <a:avLst/>
        </a:prstGeom>
        <a:solidFill xmlns:a="http://schemas.openxmlformats.org/drawingml/2006/main">
          <a:schemeClr val="accent5">
            <a:lumMod val="40000"/>
            <a:lumOff val="6000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GB" sz="1000">
              <a:solidFill>
                <a:schemeClr val="accent1"/>
              </a:solidFill>
              <a:latin typeface="Arial" panose="020B0604020202020204" pitchFamily="34" charset="0"/>
              <a:cs typeface="Arial" panose="020B0604020202020204" pitchFamily="34" charset="0"/>
            </a:rPr>
            <a:t>21</a:t>
          </a:r>
        </a:p>
      </cdr:txBody>
    </cdr:sp>
  </cdr:relSizeAnchor>
  <cdr:relSizeAnchor xmlns:cdr="http://schemas.openxmlformats.org/drawingml/2006/chartDrawing">
    <cdr:from>
      <cdr:x>0.48522</cdr:x>
      <cdr:y>0.22795</cdr:y>
    </cdr:from>
    <cdr:to>
      <cdr:x>0.48522</cdr:x>
      <cdr:y>0.44729</cdr:y>
    </cdr:to>
    <cdr:cxnSp macro="">
      <cdr:nvCxnSpPr>
        <cdr:cNvPr id="22" name="Straight Arrow Connector 21">
          <a:extLst xmlns:a="http://schemas.openxmlformats.org/drawingml/2006/main">
            <a:ext uri="{FF2B5EF4-FFF2-40B4-BE49-F238E27FC236}">
              <a16:creationId xmlns:a16="http://schemas.microsoft.com/office/drawing/2014/main" id="{A463A4B4-B473-4C5E-8575-543A9C5D1E1E}"/>
            </a:ext>
          </a:extLst>
        </cdr:cNvPr>
        <cdr:cNvCxnSpPr/>
      </cdr:nvCxnSpPr>
      <cdr:spPr>
        <a:xfrm xmlns:a="http://schemas.openxmlformats.org/drawingml/2006/main" flipV="1">
          <a:off x="2424113" y="777807"/>
          <a:ext cx="0" cy="748416"/>
        </a:xfrm>
        <a:prstGeom xmlns:a="http://schemas.openxmlformats.org/drawingml/2006/main" prst="straightConnector1">
          <a:avLst/>
        </a:prstGeom>
        <a:ln xmlns:a="http://schemas.openxmlformats.org/drawingml/2006/main">
          <a:solidFill>
            <a:schemeClr val="accent2"/>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0.45714</cdr:x>
      <cdr:y>0.2898</cdr:y>
    </cdr:from>
    <cdr:to>
      <cdr:x>0.50824</cdr:x>
      <cdr:y>0.37392</cdr:y>
    </cdr:to>
    <cdr:sp macro="" textlink="">
      <cdr:nvSpPr>
        <cdr:cNvPr id="23" name="TextBox 32">
          <a:extLst xmlns:a="http://schemas.openxmlformats.org/drawingml/2006/main">
            <a:ext uri="{FF2B5EF4-FFF2-40B4-BE49-F238E27FC236}">
              <a16:creationId xmlns:a16="http://schemas.microsoft.com/office/drawing/2014/main" id="{09F04A33-BADA-4713-9535-8DC8D2C70AC1}"/>
            </a:ext>
          </a:extLst>
        </cdr:cNvPr>
        <cdr:cNvSpPr txBox="1"/>
      </cdr:nvSpPr>
      <cdr:spPr>
        <a:xfrm xmlns:a="http://schemas.openxmlformats.org/drawingml/2006/main" rot="5400000">
          <a:off x="2666932" y="993650"/>
          <a:ext cx="289594" cy="297661"/>
        </a:xfrm>
        <a:prstGeom xmlns:a="http://schemas.openxmlformats.org/drawingml/2006/main" prst="rect">
          <a:avLst/>
        </a:prstGeom>
        <a:solidFill xmlns:a="http://schemas.openxmlformats.org/drawingml/2006/main">
          <a:schemeClr val="accent2">
            <a:lumMod val="40000"/>
            <a:lumOff val="6000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GB" sz="1000">
              <a:solidFill>
                <a:schemeClr val="accent2"/>
              </a:solidFill>
              <a:latin typeface="Arial" panose="020B0604020202020204" pitchFamily="34" charset="0"/>
              <a:cs typeface="Arial" panose="020B0604020202020204" pitchFamily="34" charset="0"/>
            </a:rPr>
            <a:t>8</a:t>
          </a:r>
        </a:p>
      </cdr:txBody>
    </cdr:sp>
  </cdr:relSizeAnchor>
  <cdr:relSizeAnchor xmlns:cdr="http://schemas.openxmlformats.org/drawingml/2006/chartDrawing">
    <cdr:from>
      <cdr:x>0.59803</cdr:x>
      <cdr:y>0.30562</cdr:y>
    </cdr:from>
    <cdr:to>
      <cdr:x>0.59803</cdr:x>
      <cdr:y>0.44855</cdr:y>
    </cdr:to>
    <cdr:cxnSp macro="">
      <cdr:nvCxnSpPr>
        <cdr:cNvPr id="24" name="Straight Arrow Connector 23">
          <a:extLst xmlns:a="http://schemas.openxmlformats.org/drawingml/2006/main">
            <a:ext uri="{FF2B5EF4-FFF2-40B4-BE49-F238E27FC236}">
              <a16:creationId xmlns:a16="http://schemas.microsoft.com/office/drawing/2014/main" id="{C56F2614-893B-4EE1-8244-E3D3E170F139}"/>
            </a:ext>
          </a:extLst>
        </cdr:cNvPr>
        <cdr:cNvCxnSpPr/>
      </cdr:nvCxnSpPr>
      <cdr:spPr>
        <a:xfrm xmlns:a="http://schemas.openxmlformats.org/drawingml/2006/main" flipV="1">
          <a:off x="2983760" y="1020586"/>
          <a:ext cx="0" cy="477273"/>
        </a:xfrm>
        <a:prstGeom xmlns:a="http://schemas.openxmlformats.org/drawingml/2006/main" prst="straightConnector1">
          <a:avLst/>
        </a:prstGeom>
        <a:ln xmlns:a="http://schemas.openxmlformats.org/drawingml/2006/main">
          <a:solidFill>
            <a:schemeClr val="accent2"/>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0.56767</cdr:x>
      <cdr:y>0.35653</cdr:y>
    </cdr:from>
    <cdr:to>
      <cdr:x>0.61862</cdr:x>
      <cdr:y>0.42068</cdr:y>
    </cdr:to>
    <cdr:sp macro="" textlink="">
      <cdr:nvSpPr>
        <cdr:cNvPr id="25" name="TextBox 33">
          <a:extLst xmlns:a="http://schemas.openxmlformats.org/drawingml/2006/main">
            <a:ext uri="{FF2B5EF4-FFF2-40B4-BE49-F238E27FC236}">
              <a16:creationId xmlns:a16="http://schemas.microsoft.com/office/drawing/2014/main" id="{D06AF74A-0D31-4A14-B966-BC98C26D0821}"/>
            </a:ext>
          </a:extLst>
        </cdr:cNvPr>
        <cdr:cNvSpPr txBox="1"/>
      </cdr:nvSpPr>
      <cdr:spPr>
        <a:xfrm xmlns:a="http://schemas.openxmlformats.org/drawingml/2006/main" rot="5400000">
          <a:off x="3344706" y="1189423"/>
          <a:ext cx="220845" cy="296788"/>
        </a:xfrm>
        <a:prstGeom xmlns:a="http://schemas.openxmlformats.org/drawingml/2006/main" prst="rect">
          <a:avLst/>
        </a:prstGeom>
        <a:solidFill xmlns:a="http://schemas.openxmlformats.org/drawingml/2006/main">
          <a:schemeClr val="accent2">
            <a:lumMod val="40000"/>
            <a:lumOff val="6000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GB" sz="1000">
              <a:solidFill>
                <a:schemeClr val="accent2"/>
              </a:solidFill>
              <a:latin typeface="Arial" panose="020B0604020202020204" pitchFamily="34" charset="0"/>
              <a:cs typeface="Arial" panose="020B0604020202020204" pitchFamily="34" charset="0"/>
            </a:rPr>
            <a:t>5</a:t>
          </a:r>
        </a:p>
      </cdr:txBody>
    </cdr:sp>
  </cdr:relSizeAnchor>
  <cdr:relSizeAnchor xmlns:cdr="http://schemas.openxmlformats.org/drawingml/2006/chartDrawing">
    <cdr:from>
      <cdr:x>0.77303</cdr:x>
      <cdr:y>0.11969</cdr:y>
    </cdr:from>
    <cdr:to>
      <cdr:x>0.77303</cdr:x>
      <cdr:y>0.20463</cdr:y>
    </cdr:to>
    <cdr:cxnSp macro="">
      <cdr:nvCxnSpPr>
        <cdr:cNvPr id="28" name="Straight Arrow Connector 27">
          <a:extLst xmlns:a="http://schemas.openxmlformats.org/drawingml/2006/main">
            <a:ext uri="{FF2B5EF4-FFF2-40B4-BE49-F238E27FC236}">
              <a16:creationId xmlns:a16="http://schemas.microsoft.com/office/drawing/2014/main" id="{6A046AD9-54BA-665F-466E-57B5AA59D64B}"/>
            </a:ext>
          </a:extLst>
        </cdr:cNvPr>
        <cdr:cNvCxnSpPr/>
      </cdr:nvCxnSpPr>
      <cdr:spPr>
        <a:xfrm xmlns:a="http://schemas.openxmlformats.org/drawingml/2006/main" flipV="1">
          <a:off x="3875823" y="400956"/>
          <a:ext cx="0" cy="284532"/>
        </a:xfrm>
        <a:prstGeom xmlns:a="http://schemas.openxmlformats.org/drawingml/2006/main" prst="straightConnector1">
          <a:avLst/>
        </a:prstGeom>
        <a:ln xmlns:a="http://schemas.openxmlformats.org/drawingml/2006/main">
          <a:solidFill>
            <a:schemeClr val="accent4"/>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0.74207</cdr:x>
      <cdr:y>0.15725</cdr:y>
    </cdr:from>
    <cdr:to>
      <cdr:x>0.79323</cdr:x>
      <cdr:y>0.18374</cdr:y>
    </cdr:to>
    <cdr:sp macro="" textlink="">
      <cdr:nvSpPr>
        <cdr:cNvPr id="29" name="TextBox 34">
          <a:extLst xmlns:a="http://schemas.openxmlformats.org/drawingml/2006/main">
            <a:ext uri="{FF2B5EF4-FFF2-40B4-BE49-F238E27FC236}">
              <a16:creationId xmlns:a16="http://schemas.microsoft.com/office/drawing/2014/main" id="{CC00039F-EE03-0E27-00AC-FA3512D0E7AA}"/>
            </a:ext>
          </a:extLst>
        </cdr:cNvPr>
        <cdr:cNvSpPr txBox="1"/>
      </cdr:nvSpPr>
      <cdr:spPr>
        <a:xfrm xmlns:a="http://schemas.openxmlformats.org/drawingml/2006/main" rot="5400000">
          <a:off x="4426038" y="437946"/>
          <a:ext cx="91195" cy="298011"/>
        </a:xfrm>
        <a:prstGeom xmlns:a="http://schemas.openxmlformats.org/drawingml/2006/main" prst="rect">
          <a:avLst/>
        </a:prstGeom>
        <a:solidFill xmlns:a="http://schemas.openxmlformats.org/drawingml/2006/main">
          <a:schemeClr val="accent4">
            <a:lumMod val="40000"/>
            <a:lumOff val="6000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GB" sz="1000">
              <a:solidFill>
                <a:schemeClr val="accent2"/>
              </a:solidFill>
              <a:latin typeface="Arial" panose="020B0604020202020204" pitchFamily="34" charset="0"/>
              <a:cs typeface="Arial" panose="020B0604020202020204" pitchFamily="34" charset="0"/>
            </a:rPr>
            <a:t>3</a:t>
          </a: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434340</xdr:colOff>
      <xdr:row>4</xdr:row>
      <xdr:rowOff>106680</xdr:rowOff>
    </xdr:from>
    <xdr:to>
      <xdr:col>10</xdr:col>
      <xdr:colOff>178801</xdr:colOff>
      <xdr:row>24</xdr:row>
      <xdr:rowOff>52128</xdr:rowOff>
    </xdr:to>
    <xdr:pic>
      <xdr:nvPicPr>
        <xdr:cNvPr id="2" name="Picture 1">
          <a:extLst>
            <a:ext uri="{FF2B5EF4-FFF2-40B4-BE49-F238E27FC236}">
              <a16:creationId xmlns:a16="http://schemas.microsoft.com/office/drawing/2014/main" id="{552E3DC0-2176-50E0-184F-AF1B1E64BF54}"/>
            </a:ext>
          </a:extLst>
        </xdr:cNvPr>
        <xdr:cNvPicPr>
          <a:picLocks noChangeAspect="1"/>
        </xdr:cNvPicPr>
      </xdr:nvPicPr>
      <xdr:blipFill>
        <a:blip xmlns:r="http://schemas.openxmlformats.org/officeDocument/2006/relationships" r:embed="rId1"/>
        <a:stretch>
          <a:fillRect/>
        </a:stretch>
      </xdr:blipFill>
      <xdr:spPr>
        <a:xfrm>
          <a:off x="434340" y="838200"/>
          <a:ext cx="5688061" cy="36030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10</xdr:col>
      <xdr:colOff>40181</xdr:colOff>
      <xdr:row>27</xdr:row>
      <xdr:rowOff>177164</xdr:rowOff>
    </xdr:to>
    <xdr:pic>
      <xdr:nvPicPr>
        <xdr:cNvPr id="2" name="Picture 1">
          <a:extLst>
            <a:ext uri="{FF2B5EF4-FFF2-40B4-BE49-F238E27FC236}">
              <a16:creationId xmlns:a16="http://schemas.microsoft.com/office/drawing/2014/main" id="{F9D644C1-DA4B-F5CC-5877-7C24383E2E3B}"/>
            </a:ext>
          </a:extLst>
        </xdr:cNvPr>
        <xdr:cNvPicPr>
          <a:picLocks noChangeAspect="1"/>
        </xdr:cNvPicPr>
      </xdr:nvPicPr>
      <xdr:blipFill>
        <a:blip xmlns:r="http://schemas.openxmlformats.org/officeDocument/2006/relationships" r:embed="rId1"/>
        <a:stretch>
          <a:fillRect/>
        </a:stretch>
      </xdr:blipFill>
      <xdr:spPr>
        <a:xfrm>
          <a:off x="601980" y="1280160"/>
          <a:ext cx="6425741" cy="43834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594360</xdr:colOff>
      <xdr:row>4</xdr:row>
      <xdr:rowOff>137160</xdr:rowOff>
    </xdr:from>
    <xdr:to>
      <xdr:col>10</xdr:col>
      <xdr:colOff>380015</xdr:colOff>
      <xdr:row>27</xdr:row>
      <xdr:rowOff>107042</xdr:rowOff>
    </xdr:to>
    <xdr:pic>
      <xdr:nvPicPr>
        <xdr:cNvPr id="3" name="Picture 2">
          <a:extLst>
            <a:ext uri="{FF2B5EF4-FFF2-40B4-BE49-F238E27FC236}">
              <a16:creationId xmlns:a16="http://schemas.microsoft.com/office/drawing/2014/main" id="{6B336A1F-1669-4C23-8638-968A1115079C}"/>
            </a:ext>
          </a:extLst>
        </xdr:cNvPr>
        <xdr:cNvPicPr>
          <a:picLocks noChangeAspect="1"/>
        </xdr:cNvPicPr>
      </xdr:nvPicPr>
      <xdr:blipFill>
        <a:blip xmlns:r="http://schemas.openxmlformats.org/officeDocument/2006/relationships" r:embed="rId1"/>
        <a:stretch>
          <a:fillRect/>
        </a:stretch>
      </xdr:blipFill>
      <xdr:spPr>
        <a:xfrm>
          <a:off x="1188720" y="868680"/>
          <a:ext cx="6186455" cy="417612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6</xdr:col>
      <xdr:colOff>506955</xdr:colOff>
      <xdr:row>24</xdr:row>
      <xdr:rowOff>43233</xdr:rowOff>
    </xdr:to>
    <xdr:pic>
      <xdr:nvPicPr>
        <xdr:cNvPr id="4" name="Picture 3">
          <a:extLst>
            <a:ext uri="{FF2B5EF4-FFF2-40B4-BE49-F238E27FC236}">
              <a16:creationId xmlns:a16="http://schemas.microsoft.com/office/drawing/2014/main" id="{D26E67F4-58E3-BD22-450A-A7B0C65B057B}"/>
            </a:ext>
          </a:extLst>
        </xdr:cNvPr>
        <xdr:cNvPicPr>
          <a:picLocks noChangeAspect="1"/>
        </xdr:cNvPicPr>
      </xdr:nvPicPr>
      <xdr:blipFill>
        <a:blip xmlns:r="http://schemas.openxmlformats.org/officeDocument/2006/relationships" r:embed="rId1"/>
        <a:stretch>
          <a:fillRect/>
        </a:stretch>
      </xdr:blipFill>
      <xdr:spPr>
        <a:xfrm>
          <a:off x="603250" y="920750"/>
          <a:ext cx="5523455" cy="35420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142912</xdr:colOff>
      <xdr:row>4</xdr:row>
      <xdr:rowOff>1</xdr:rowOff>
    </xdr:from>
    <xdr:to>
      <xdr:col>6</xdr:col>
      <xdr:colOff>111671</xdr:colOff>
      <xdr:row>33</xdr:row>
      <xdr:rowOff>121921</xdr:rowOff>
    </xdr:to>
    <xdr:pic>
      <xdr:nvPicPr>
        <xdr:cNvPr id="3" name="Picture 2">
          <a:extLst>
            <a:ext uri="{FF2B5EF4-FFF2-40B4-BE49-F238E27FC236}">
              <a16:creationId xmlns:a16="http://schemas.microsoft.com/office/drawing/2014/main" id="{848595E1-8CC5-3A5B-B3EE-9DC1398A6078}"/>
            </a:ext>
          </a:extLst>
        </xdr:cNvPr>
        <xdr:cNvPicPr>
          <a:picLocks noChangeAspect="1"/>
        </xdr:cNvPicPr>
      </xdr:nvPicPr>
      <xdr:blipFill>
        <a:blip xmlns:r="http://schemas.openxmlformats.org/officeDocument/2006/relationships" r:embed="rId1"/>
        <a:stretch>
          <a:fillRect/>
        </a:stretch>
      </xdr:blipFill>
      <xdr:spPr>
        <a:xfrm>
          <a:off x="1019212" y="723901"/>
          <a:ext cx="3016759" cy="53701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https://nicsonline-my.sharepoint.com/personal/celine_scott_nifiscalcouncil_org/Documents/Needs%20and%20spend%20charts%20-%20UK%20regions.xlsx" TargetMode="External"/><Relationship Id="rId1" Type="http://schemas.openxmlformats.org/officeDocument/2006/relationships/externalLinkPath" Target="https://nicsonline-my.sharepoint.com/personal/celine_scott_nifiscalcouncil_org/Documents/Needs%20and%20spend%20charts%20-%20UK%20regions.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https://nicsonline.sharepoint.com/sites/TM-NIFC-MembersFileshare/Shared%20Documents/Correspondence/HMT%20Open%20Book%20Review/Summary%20of%20variants.xlsx" TargetMode="External"/><Relationship Id="rId1" Type="http://schemas.openxmlformats.org/officeDocument/2006/relationships/externalLinkPath" Target="https://nicsonline.sharepoint.com/sites/TM-NIFC-MembersFileshare/Shared%20Documents/Correspondence/HMT%20Open%20Book%20Review/Summary%20of%20variants.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https://nicsonline.sharepoint.com/sites/TM-NIFC-MembersFileshare/Shared%20Documents/Correspondence/HMT%20Open%20Book%20Review/Mid%20year%20vs%20Projected%20population.xlsx" TargetMode="External"/><Relationship Id="rId1" Type="http://schemas.openxmlformats.org/officeDocument/2006/relationships/externalLinkPath" Target="https://nicsonline.sharepoint.com/sites/TM-NIFC-MembersFileshare/Shared%20Documents/Correspondence/HMT%20Open%20Book%20Review/Mid%20year%20vs%20Projected%20popul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icsonline.sharepoint.com/WINDOWS/TEMP/PD/PD10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icsonline.sharepoint.com/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cdn.budgetresponsibility.independent.gov.uk/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dn.budgetresponsibility.independent.gov.uk/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dcrvhmtci421\RHMT_USERS2$\EXCEL\CGBR\PROF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 val="Menus"/>
      <sheetName val="Forecast_data5"/>
      <sheetName val="Intro_-_read_first5"/>
      <sheetName val="Imp_VAT5"/>
      <sheetName val="Home_VAT5"/>
      <sheetName val="Reb_oils5"/>
      <sheetName val="Tables_1_&amp;_25"/>
      <sheetName val="Daily_(2)5"/>
      <sheetName val="CGBR_table5"/>
      <sheetName val="BIS_table5"/>
      <sheetName val="Tob_accs5"/>
      <sheetName val="Acc_adj5"/>
      <sheetName val="Data_validation4"/>
      <sheetName val="Master_Development_Programme2"/>
      <sheetName val="Commercial_-_Projects2"/>
      <sheetName val="Project_timeline2"/>
      <sheetName val="Team_contact_details2"/>
      <sheetName val="Land_Ownership2"/>
      <sheetName val="Plot-level_breakdowns2"/>
      <sheetName val="Corporate_Plan2"/>
      <sheetName val="Model_inputs"/>
      <sheetName val="Uptake scenarios"/>
      <sheetName val="week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model_inputs"/>
      <sheetName val="CASHFLOW_Gen_Income"/>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 val="CASHFLOW_Gen_Income2"/>
      <sheetName val="model_inputs2"/>
      <sheetName val="Forecast_data"/>
      <sheetName val="all_the_charts"/>
      <sheetName val="table"/>
      <sheetName val="Figure_1_18"/>
      <sheetName val="Frameworks_comparison_2_1_2_28"/>
      <sheetName val="Figures_3_1_3_28"/>
      <sheetName val="Table_3_18"/>
      <sheetName val="3_1_Inflation_expectations8"/>
      <sheetName val="3_2_Taylor_rules8"/>
      <sheetName val="3_3_UK_Taylor_rule8"/>
      <sheetName val="Chart_3_48"/>
      <sheetName val="3_5_10_years_ahead8"/>
      <sheetName val="3_6_M3_growth8"/>
      <sheetName val="Box_D_Red_triangle8"/>
      <sheetName val="Figure_4_1_UK_fiscal_fwork8"/>
      <sheetName val="Table_4_18"/>
      <sheetName val="Box_D_table8"/>
      <sheetName val="4_1_UK8"/>
      <sheetName val="4_3_and_4_48"/>
      <sheetName val="4_5_deficit_and_interest_rate8"/>
      <sheetName val="4_6_ten_year_bonds8"/>
      <sheetName val="5_1_share_of_gdp8"/>
      <sheetName val="Figure_6_18"/>
      <sheetName val="Table_6_1_Bank_Supervisors8"/>
      <sheetName val="Carbon_Price_Floor5"/>
      <sheetName val="Baseline_results5"/>
      <sheetName val="DECC_Summary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row r="4">
          <cell r="A4">
            <v>35877</v>
          </cell>
        </row>
      </sheetData>
      <sheetData sheetId="211"/>
      <sheetData sheetId="212"/>
      <sheetData sheetId="213"/>
      <sheetData sheetId="214"/>
      <sheetData sheetId="215"/>
      <sheetData sheetId="216"/>
      <sheetData sheetId="217"/>
      <sheetData sheetId="218"/>
      <sheetData sheetId="219"/>
      <sheetData sheetId="220"/>
      <sheetData sheetId="221" refreshError="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 val="RESULT_091"/>
      <sheetName val="Latest_check1"/>
      <sheetName val="Nom__Input1"/>
      <sheetName val="Social_sec_&amp;_TC1"/>
      <sheetName val="Pub_sec_pensions1"/>
      <sheetName val="RESULT_101"/>
      <sheetName val="AYLs_re-forecast_benefits_+CPS1"/>
      <sheetName val="Re-forecast_benefits1"/>
      <sheetName val="4_6_ten_year_bonds1"/>
      <sheetName val="RESULT_092"/>
      <sheetName val="Latest_check2"/>
      <sheetName val="Nom__Input2"/>
      <sheetName val="Social_sec_&amp;_TC2"/>
      <sheetName val="Pub_sec_pensions2"/>
      <sheetName val="RESULT_102"/>
      <sheetName val="AYLs_re-forecast_benefits_+CPS2"/>
      <sheetName val="Re-forecast_benefits2"/>
      <sheetName val="4_6_ten_year_bonds2"/>
      <sheetName val="RESULT_093"/>
      <sheetName val="Latest_check3"/>
      <sheetName val="Nom__Input3"/>
      <sheetName val="Social_sec_&amp;_TC3"/>
      <sheetName val="Pub_sec_pensions3"/>
      <sheetName val="RESULT_103"/>
      <sheetName val="AYLs_re-forecast_benefits_+CPS3"/>
      <sheetName val="Re-forecast_benefits3"/>
      <sheetName val="4_6_ten_year_bonds3"/>
      <sheetName val="Forecast data"/>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 val="Date ref"/>
      <sheetName val="Data03 - Residue properties "/>
      <sheetName val="CHGSPD19.F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SUMMARY_TABLE"/>
      <sheetName val="ET_TABLE"/>
      <sheetName val="Annex B T37 Providers"/>
      <sheetName val="UK99"/>
      <sheetName val="SUMMARY_TABLE1"/>
      <sheetName val="ET_TABLE1"/>
      <sheetName val="SUMMARY_TABLE2"/>
      <sheetName val="ET_TABLE2"/>
      <sheetName val="Annex_B_T37_Providers"/>
      <sheetName val="Annex_B_T37_Providers1"/>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ow r="17">
          <cell r="Q17">
            <v>1266</v>
          </cell>
        </row>
      </sheetData>
      <sheetData sheetId="4"/>
      <sheetData sheetId="5" refreshError="1"/>
      <sheetData sheetId="6" refreshError="1"/>
      <sheetData sheetId="7">
        <row r="17">
          <cell r="Q17">
            <v>1266</v>
          </cell>
        </row>
      </sheetData>
      <sheetData sheetId="8"/>
      <sheetData sheetId="9">
        <row r="17">
          <cell r="Q17">
            <v>1266</v>
          </cell>
        </row>
      </sheetData>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2"/>
      <sheetName val="Regions Seperately "/>
      <sheetName val="Difference"/>
      <sheetName val="Sheet3"/>
      <sheetName val="Updated Spending vs Need"/>
      <sheetName val="Sheet4"/>
      <sheetName val="Health Spend"/>
    </sheetNames>
    <sheetDataSet>
      <sheetData sheetId="0"/>
      <sheetData sheetId="1"/>
      <sheetData sheetId="2"/>
      <sheetData sheetId="3"/>
      <sheetData sheetId="4"/>
      <sheetData sheetId="5"/>
      <sheetData sheetId="6">
        <row r="2">
          <cell r="B2" t="str">
            <v>SR20</v>
          </cell>
          <cell r="C2" t="str">
            <v>SR21</v>
          </cell>
        </row>
        <row r="3">
          <cell r="A3" t="str">
            <v xml:space="preserve">
Scotland</v>
          </cell>
          <cell r="B3">
            <v>129</v>
          </cell>
          <cell r="C3">
            <v>126</v>
          </cell>
        </row>
        <row r="4">
          <cell r="A4" t="str">
            <v xml:space="preserve">
Wales</v>
          </cell>
          <cell r="B4">
            <v>123</v>
          </cell>
          <cell r="C4">
            <v>120</v>
          </cell>
        </row>
        <row r="5">
          <cell r="A5" t="str">
            <v xml:space="preserve">
NI</v>
          </cell>
          <cell r="B5">
            <v>127</v>
          </cell>
          <cell r="C5">
            <v>124</v>
          </cell>
        </row>
      </sheetData>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TABLE"/>
      <sheetName val="Whole Block uplifted"/>
      <sheetName val="New Barnett only &gt;&gt;"/>
      <sheetName val="Barnett132"/>
      <sheetName val="Barnett134"/>
      <sheetName val="Barnett137"/>
      <sheetName val="Barnett133"/>
      <sheetName val="Barnett144"/>
      <sheetName val="Barnett220"/>
      <sheetName val="Barnett148"/>
      <sheetName val="Barnett149"/>
      <sheetName val="Wales - Relative Funding"/>
    </sheetNames>
    <sheetDataSet>
      <sheetData sheetId="0"/>
      <sheetData sheetId="1"/>
      <sheetData sheetId="2"/>
      <sheetData sheetId="3"/>
      <sheetData sheetId="4"/>
      <sheetData sheetId="5"/>
      <sheetData sheetId="6"/>
      <sheetData sheetId="7"/>
      <sheetData sheetId="8"/>
      <sheetData sheetId="9"/>
      <sheetData sheetId="10"/>
      <sheetData sheetId="11">
        <row r="47">
          <cell r="Q47">
            <v>19597.188512807486</v>
          </cell>
          <cell r="R47">
            <v>19981.019569148204</v>
          </cell>
          <cell r="S47">
            <v>20457.288972483024</v>
          </cell>
          <cell r="T47">
            <v>60035.497054438711</v>
          </cell>
        </row>
        <row r="48">
          <cell r="Q48">
            <v>19894.115611486388</v>
          </cell>
          <cell r="R48">
            <v>20283.762289892875</v>
          </cell>
          <cell r="S48">
            <v>20767.247896308523</v>
          </cell>
          <cell r="T48">
            <v>60945.12579768779</v>
          </cell>
        </row>
        <row r="50">
          <cell r="Q50">
            <v>19745.652062146939</v>
          </cell>
          <cell r="R50">
            <v>20132.390929520541</v>
          </cell>
          <cell r="S50">
            <v>20612.268434395774</v>
          </cell>
          <cell r="T50">
            <v>60490.31142606325</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g_Mid"/>
      <sheetName val="NI_Mid"/>
      <sheetName val="Scotland_Mid"/>
      <sheetName val="Wales_Mid"/>
      <sheetName val="Workings_Mid"/>
      <sheetName val="Eng_Est"/>
      <sheetName val="NI_Est"/>
      <sheetName val="Scotland_Est"/>
      <sheetName val="Wales_Est"/>
      <sheetName val="Workings_Est"/>
      <sheetName val="2023-202829"/>
      <sheetName val="Est 2022"/>
      <sheetName val="Comparison"/>
      <sheetName val="Mid and Est"/>
    </sheetNames>
    <sheetDataSet>
      <sheetData sheetId="0"/>
      <sheetData sheetId="1"/>
      <sheetData sheetId="2"/>
      <sheetData sheetId="3"/>
      <sheetData sheetId="4"/>
      <sheetData sheetId="5"/>
      <sheetData sheetId="6"/>
      <sheetData sheetId="7"/>
      <sheetData sheetId="8"/>
      <sheetData sheetId="9"/>
      <sheetData sheetId="10"/>
      <sheetData sheetId="11">
        <row r="7">
          <cell r="B7" t="str">
            <v>England</v>
          </cell>
          <cell r="C7" t="str">
            <v>Wales</v>
          </cell>
          <cell r="D7" t="str">
            <v>Scotland</v>
          </cell>
          <cell r="E7" t="str">
            <v>Northern Ireland</v>
          </cell>
          <cell r="F7" t="str">
            <v>United Kingdom</v>
          </cell>
        </row>
        <row r="8">
          <cell r="A8">
            <v>2023</v>
          </cell>
          <cell r="B8">
            <v>1.4</v>
          </cell>
          <cell r="C8">
            <v>1.06</v>
          </cell>
          <cell r="D8">
            <v>0.92</v>
          </cell>
          <cell r="E8">
            <v>0.48</v>
          </cell>
          <cell r="F8">
            <v>1.32</v>
          </cell>
        </row>
        <row r="9">
          <cell r="A9">
            <v>2024</v>
          </cell>
          <cell r="B9">
            <v>1.1399999999999999</v>
          </cell>
          <cell r="C9">
            <v>0.83</v>
          </cell>
          <cell r="D9">
            <v>0.77</v>
          </cell>
          <cell r="E9">
            <v>0.39</v>
          </cell>
          <cell r="F9">
            <v>1.07</v>
          </cell>
        </row>
        <row r="10">
          <cell r="A10">
            <v>2025</v>
          </cell>
          <cell r="B10">
            <v>0.99</v>
          </cell>
          <cell r="C10">
            <v>0.73</v>
          </cell>
          <cell r="D10">
            <v>0.63</v>
          </cell>
          <cell r="E10">
            <v>0.33</v>
          </cell>
          <cell r="F10">
            <v>0.93</v>
          </cell>
        </row>
        <row r="11">
          <cell r="A11">
            <v>2026</v>
          </cell>
          <cell r="B11">
            <v>0.83</v>
          </cell>
          <cell r="C11">
            <v>0.63</v>
          </cell>
          <cell r="D11">
            <v>0.5</v>
          </cell>
          <cell r="E11">
            <v>0.27</v>
          </cell>
          <cell r="F11">
            <v>0.78</v>
          </cell>
        </row>
        <row r="12">
          <cell r="A12">
            <v>2027</v>
          </cell>
          <cell r="B12">
            <v>0.68</v>
          </cell>
          <cell r="C12">
            <v>0.52</v>
          </cell>
          <cell r="D12">
            <v>0.36</v>
          </cell>
          <cell r="E12">
            <v>0.21</v>
          </cell>
          <cell r="F12">
            <v>0.64</v>
          </cell>
        </row>
        <row r="13">
          <cell r="A13">
            <v>2028</v>
          </cell>
          <cell r="B13">
            <v>0.53</v>
          </cell>
          <cell r="C13">
            <v>0.42</v>
          </cell>
          <cell r="D13">
            <v>0.23</v>
          </cell>
          <cell r="E13">
            <v>0.14000000000000001</v>
          </cell>
          <cell r="F13">
            <v>0.49</v>
          </cell>
        </row>
        <row r="14">
          <cell r="A14">
            <v>2029</v>
          </cell>
          <cell r="B14">
            <v>0.52</v>
          </cell>
          <cell r="C14">
            <v>0.4</v>
          </cell>
          <cell r="D14">
            <v>0.23</v>
          </cell>
          <cell r="E14">
            <v>0.11</v>
          </cell>
          <cell r="F14">
            <v>0.48</v>
          </cell>
        </row>
        <row r="15">
          <cell r="A15">
            <v>2030</v>
          </cell>
          <cell r="B15">
            <v>0.5</v>
          </cell>
          <cell r="C15">
            <v>0.39</v>
          </cell>
          <cell r="D15">
            <v>0.22</v>
          </cell>
          <cell r="E15">
            <v>0.08</v>
          </cell>
          <cell r="F15">
            <v>0.46</v>
          </cell>
        </row>
        <row r="16">
          <cell r="A16">
            <v>2031</v>
          </cell>
          <cell r="B16">
            <v>0.49</v>
          </cell>
          <cell r="C16">
            <v>0.37</v>
          </cell>
          <cell r="D16">
            <v>0.21</v>
          </cell>
          <cell r="E16">
            <v>0.05</v>
          </cell>
          <cell r="F16">
            <v>0.45</v>
          </cell>
        </row>
        <row r="17">
          <cell r="A17">
            <v>2032</v>
          </cell>
          <cell r="B17">
            <v>0.48</v>
          </cell>
          <cell r="C17">
            <v>0.36</v>
          </cell>
          <cell r="D17">
            <v>0.21</v>
          </cell>
          <cell r="E17">
            <v>0.03</v>
          </cell>
          <cell r="F17">
            <v>0.44</v>
          </cell>
        </row>
        <row r="18">
          <cell r="A18">
            <v>2033</v>
          </cell>
          <cell r="B18">
            <v>0.46</v>
          </cell>
          <cell r="C18">
            <v>0.34</v>
          </cell>
          <cell r="D18">
            <v>0.2</v>
          </cell>
          <cell r="E18">
            <v>0.01</v>
          </cell>
          <cell r="F18">
            <v>0.43</v>
          </cell>
        </row>
        <row r="19">
          <cell r="A19">
            <v>2034</v>
          </cell>
          <cell r="B19">
            <v>0.45</v>
          </cell>
          <cell r="C19">
            <v>0.33</v>
          </cell>
          <cell r="D19">
            <v>0.18</v>
          </cell>
          <cell r="E19">
            <v>-0.01</v>
          </cell>
          <cell r="F19">
            <v>0.41</v>
          </cell>
        </row>
        <row r="20">
          <cell r="A20">
            <v>2035</v>
          </cell>
          <cell r="B20">
            <v>0.44</v>
          </cell>
          <cell r="C20">
            <v>0.31</v>
          </cell>
          <cell r="D20">
            <v>0.17</v>
          </cell>
          <cell r="E20">
            <v>-0.03</v>
          </cell>
          <cell r="F20">
            <v>0.4</v>
          </cell>
        </row>
        <row r="21">
          <cell r="A21">
            <v>2036</v>
          </cell>
          <cell r="B21">
            <v>0.43</v>
          </cell>
          <cell r="C21">
            <v>0.3</v>
          </cell>
          <cell r="D21">
            <v>0.16</v>
          </cell>
          <cell r="E21">
            <v>-0.04</v>
          </cell>
          <cell r="F21">
            <v>0.39</v>
          </cell>
        </row>
        <row r="22">
          <cell r="A22">
            <v>2037</v>
          </cell>
          <cell r="B22">
            <v>0.42</v>
          </cell>
          <cell r="C22">
            <v>0.28999999999999998</v>
          </cell>
          <cell r="D22">
            <v>0.15</v>
          </cell>
          <cell r="E22">
            <v>-0.05</v>
          </cell>
          <cell r="F22">
            <v>0.38</v>
          </cell>
        </row>
        <row r="23">
          <cell r="A23">
            <v>2038</v>
          </cell>
          <cell r="B23">
            <v>0.41</v>
          </cell>
          <cell r="C23">
            <v>0.28000000000000003</v>
          </cell>
          <cell r="D23">
            <v>0.14000000000000001</v>
          </cell>
          <cell r="E23">
            <v>-0.06</v>
          </cell>
          <cell r="F23">
            <v>0.37</v>
          </cell>
        </row>
        <row r="24">
          <cell r="A24">
            <v>2039</v>
          </cell>
          <cell r="B24">
            <v>0.41</v>
          </cell>
          <cell r="C24">
            <v>0.27</v>
          </cell>
          <cell r="D24">
            <v>0.12</v>
          </cell>
          <cell r="E24">
            <v>-7.0000000000000007E-2</v>
          </cell>
          <cell r="F24">
            <v>0.37</v>
          </cell>
        </row>
        <row r="25">
          <cell r="A25">
            <v>2040</v>
          </cell>
          <cell r="B25">
            <v>0.4</v>
          </cell>
          <cell r="C25">
            <v>0.27</v>
          </cell>
          <cell r="D25">
            <v>0.11</v>
          </cell>
          <cell r="E25">
            <v>-7.0000000000000007E-2</v>
          </cell>
          <cell r="F25">
            <v>0.36</v>
          </cell>
        </row>
        <row r="26">
          <cell r="A26">
            <v>2041</v>
          </cell>
          <cell r="B26">
            <v>0.39</v>
          </cell>
          <cell r="C26">
            <v>0.26</v>
          </cell>
          <cell r="D26">
            <v>0.1</v>
          </cell>
          <cell r="E26">
            <v>-7.0000000000000007E-2</v>
          </cell>
          <cell r="F26">
            <v>0.35</v>
          </cell>
        </row>
        <row r="27">
          <cell r="A27">
            <v>2042</v>
          </cell>
          <cell r="B27">
            <v>0.38</v>
          </cell>
          <cell r="C27">
            <v>0.26</v>
          </cell>
          <cell r="D27">
            <v>0.09</v>
          </cell>
          <cell r="E27">
            <v>-0.08</v>
          </cell>
          <cell r="F27">
            <v>0.34</v>
          </cell>
        </row>
        <row r="28">
          <cell r="A28">
            <v>2043</v>
          </cell>
          <cell r="B28">
            <v>0.38</v>
          </cell>
          <cell r="C28">
            <v>0.25</v>
          </cell>
          <cell r="D28">
            <v>0.08</v>
          </cell>
          <cell r="E28">
            <v>-0.08</v>
          </cell>
          <cell r="F28">
            <v>0.34</v>
          </cell>
        </row>
        <row r="29">
          <cell r="A29">
            <v>2044</v>
          </cell>
          <cell r="B29">
            <v>0.37</v>
          </cell>
          <cell r="C29">
            <v>0.25</v>
          </cell>
          <cell r="D29">
            <v>7.0000000000000007E-2</v>
          </cell>
          <cell r="E29">
            <v>-0.08</v>
          </cell>
          <cell r="F29">
            <v>0.33</v>
          </cell>
        </row>
        <row r="30">
          <cell r="A30">
            <v>2045</v>
          </cell>
          <cell r="B30">
            <v>0.36</v>
          </cell>
          <cell r="C30">
            <v>0.24</v>
          </cell>
          <cell r="D30">
            <v>0.06</v>
          </cell>
          <cell r="E30">
            <v>-0.09</v>
          </cell>
          <cell r="F30">
            <v>0.32</v>
          </cell>
        </row>
        <row r="31">
          <cell r="A31">
            <v>2046</v>
          </cell>
          <cell r="B31">
            <v>0.35</v>
          </cell>
          <cell r="C31">
            <v>0.24</v>
          </cell>
          <cell r="D31">
            <v>0.05</v>
          </cell>
          <cell r="E31">
            <v>-0.1</v>
          </cell>
          <cell r="F31">
            <v>0.31</v>
          </cell>
        </row>
        <row r="32">
          <cell r="A32">
            <v>2047</v>
          </cell>
          <cell r="B32">
            <v>0.35</v>
          </cell>
          <cell r="C32">
            <v>0.23</v>
          </cell>
          <cell r="D32">
            <v>0.04</v>
          </cell>
          <cell r="E32">
            <v>-0.11</v>
          </cell>
          <cell r="F32">
            <v>0.31</v>
          </cell>
        </row>
      </sheetData>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QsYs"/>
      <sheetName val="Formatting"/>
      <sheetName val="SUMMARY_TABLE"/>
      <sheetName val="ET_TABLE"/>
      <sheetName val="GDP forecast"/>
      <sheetName val="SUMMARY_TABLE1"/>
      <sheetName val="ET_TABLE1"/>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ngChart"/>
      <sheetName val="WalChart"/>
      <sheetName val="ScoChart"/>
      <sheetName val="NIChart"/>
      <sheetName val="UKChart"/>
      <sheetName val="FertAssChart"/>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 val="CHGSPD19_FIN"/>
      <sheetName val="Data"/>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row r="10">
          <cell r="A10">
            <v>1982</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 val="Drop_Down"/>
      <sheetName val="Qtrly Data"/>
      <sheetName val="External_Inputs8"/>
      <sheetName val="FAS_Page_18"/>
      <sheetName val="FIN_L-P_regression8"/>
      <sheetName val="HIC_L-P_regression8"/>
      <sheetName val="FIN_Rates8"/>
      <sheetName val="Building_Societies8"/>
      <sheetName val="Rest_of_FIN8"/>
      <sheetName val="FIN_Total8"/>
      <sheetName val="HIC_Rates8"/>
      <sheetName val="HIC_Total8"/>
      <sheetName val="FC_Page_18"/>
      <sheetName val="T3_Page_18"/>
      <sheetName val="diff_with_last8"/>
      <sheetName val="Budget_2005_measures8"/>
      <sheetName val="PBR_2004_measures8"/>
      <sheetName val="Previous_Measures8"/>
      <sheetName val="NG_DATA8"/>
      <sheetName val="NG_HIC_R7_38"/>
      <sheetName val="NG_HIC_R9_38"/>
      <sheetName val="NG_FIN_RA_38"/>
      <sheetName val="NG_FIN_RC_38"/>
      <sheetName val="CHGSPD19_FIN6"/>
      <sheetName val="USGC"/>
      <sheetName val="Dis 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refreshError="1"/>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refreshError="1"/>
      <sheetData sheetId="2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LKP_INDEX"/>
      <sheetName val="Data for lists"/>
      <sheetName val="Data_for_lists"/>
      <sheetName val="Data_for_lists1"/>
      <sheetName val="fig_XX_YY"/>
      <sheetName val="Data_for_lists2"/>
      <sheetName val="Sec1.0"/>
      <sheetName val="Scenario inputs"/>
      <sheetName val="RUL Selection"/>
      <sheetName val="Lists"/>
      <sheetName val="RPW_Graphics7"/>
      <sheetName val="USGC_Chart_27"/>
      <sheetName val="USGC_Chart_37"/>
      <sheetName val="USGC_Chart7"/>
      <sheetName val="Singapore_Chart7"/>
      <sheetName val="Rott_-_ARA_Chart7"/>
      <sheetName val="NYHB_Resid_vs_Gas7"/>
      <sheetName val="USGC_Resid_vs_Gas7"/>
      <sheetName val="Notional_Cracking_Margins_Char7"/>
      <sheetName val="Comparison_Graphs7"/>
      <sheetName val="RPW_Annual7"/>
      <sheetName val="Rotterdam_-_ARA_Barges7"/>
      <sheetName val="Prices_in_3_Markets_7"/>
      <sheetName val="Price_Comparison_Charts7"/>
      <sheetName val="Inter-Product_in_3_Markets7"/>
      <sheetName val="Crude_Forecast7"/>
      <sheetName val="FOB_Med7"/>
      <sheetName val="Y-T-D_Daily7"/>
      <sheetName val="Mogas-Dist_Margins7"/>
      <sheetName val="SUMMARY_TABLE3"/>
      <sheetName val="Accuracy_Calc3"/>
      <sheetName val="Data_for_lists3"/>
      <sheetName val="Sec1_0"/>
      <sheetName val="Scenario_inputs"/>
      <sheetName val="RUL_Selection"/>
      <sheetName val="UK99"/>
      <sheetName val="RPW_Graphics8"/>
      <sheetName val="USGC_Chart_28"/>
      <sheetName val="USGC_Chart_38"/>
      <sheetName val="USGC_Chart8"/>
      <sheetName val="Singapore_Chart8"/>
      <sheetName val="Rott_-_ARA_Chart8"/>
      <sheetName val="NYHB_Resid_vs_Gas8"/>
      <sheetName val="USGC_Resid_vs_Gas8"/>
      <sheetName val="Notional_Cracking_Margins_Char8"/>
      <sheetName val="Comparison_Graphs8"/>
      <sheetName val="RPW_Annual8"/>
      <sheetName val="Rotterdam_-_ARA_Barges8"/>
      <sheetName val="Prices_in_3_Markets_8"/>
      <sheetName val="Price_Comparison_Charts8"/>
      <sheetName val="Inter-Product_in_3_Markets8"/>
      <sheetName val="Crude_Forecast8"/>
      <sheetName val="FOB_Med8"/>
      <sheetName val="Y-T-D_Daily8"/>
      <sheetName val="Mogas-Dist_Margins8"/>
      <sheetName val="SUMMARY_TABLE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sheetData sheetId="179"/>
      <sheetData sheetId="180" refreshError="1"/>
      <sheetData sheetId="18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TPBR06L_original"/>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Charts_BRC primer"/>
      <sheetName val="Data_Variables2"/>
      <sheetName val="Savings_Uplifts2"/>
      <sheetName val="GDP_forecast"/>
      <sheetName val="CHGSPD19_FIN"/>
      <sheetName val="T3_Page_1"/>
      <sheetName val="FC_Page_1"/>
      <sheetName val="4_6_ten_year_bonds"/>
      <sheetName val="IPE-Data-from_webpage"/>
      <sheetName val="Wholesale_Raw"/>
      <sheetName val="1_1"/>
      <sheetName val="Carbon_Budget_clearance_(Nov)"/>
      <sheetName val="Forecast_data"/>
      <sheetName val="SUMMARY_TABLE"/>
      <sheetName val="BR1_Form"/>
      <sheetName val="Section_A"/>
      <sheetName val="CTB_Form"/>
      <sheetName val="Part_1"/>
      <sheetName val="151120_ASC_bill_diff_regional"/>
      <sheetName val="Table5_1_LRL_North_East"/>
      <sheetName val="Data Summary"/>
      <sheetName val="Sheet1"/>
      <sheetName val="HS4"/>
      <sheetName val="PC1"/>
      <sheetName val="Growth Modelling"/>
      <sheetName val="Unemp by prev job levels"/>
      <sheetName val="Latest"/>
      <sheetName val="Ref"/>
      <sheetName val="Persons"/>
      <sheetName val="REFQualityProfiles"/>
      <sheetName val="Assumptions"/>
      <sheetName val="Annual"/>
      <sheetName val="Quarterly"/>
      <sheetName val="Ain"/>
      <sheetName val="QsYs"/>
      <sheetName val="CompletionProjection"/>
      <sheetName val="EmploymentIndicator"/>
      <sheetName val="End tables"/>
      <sheetName val="_RawData"/>
      <sheetName val="NT 2018"/>
      <sheetName val="FTRAN"/>
      <sheetName val="VAC02"/>
      <sheetName val="_Parameters"/>
      <sheetName val="Index"/>
      <sheetName val="Tables ---&gt;"/>
      <sheetName val="NSS_Research_VLOOKUP"/>
      <sheetName val="RPI RP underpin"/>
      <sheetName val="AYLs re-forecast benefits +CPS "/>
      <sheetName val="Import Pivot"/>
      <sheetName val="Input"/>
      <sheetName val="Dis master"/>
      <sheetName val="Unemp by prev job rates"/>
      <sheetName val="Model"/>
      <sheetName val="DELdown"/>
      <sheetName val="Re-forecast benefits"/>
      <sheetName val="sys_tariff"/>
      <sheetName val="PC17"/>
      <sheetName val="XXPC31"/>
      <sheetName val="PC39"/>
      <sheetName val="XXPC51"/>
      <sheetName val="Wholesale ELEC Proje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 val="Forecast_data"/>
      <sheetName val="Intro_-_read_first"/>
      <sheetName val="Imp_VAT"/>
      <sheetName val="Home_VAT"/>
      <sheetName val="Reb_oils"/>
      <sheetName val="Tables_1_&amp;_2"/>
      <sheetName val="CGBR_table"/>
      <sheetName val="BIS_table"/>
      <sheetName val="Tob_accs"/>
      <sheetName val="Acc_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738A0-9568-4DB2-B8D8-F2DD355A206E}">
  <dimension ref="A1:K27"/>
  <sheetViews>
    <sheetView tabSelected="1" workbookViewId="0">
      <selection activeCell="F24" sqref="F24"/>
    </sheetView>
  </sheetViews>
  <sheetFormatPr defaultColWidth="8.5703125" defaultRowHeight="15" x14ac:dyDescent="0.25"/>
  <cols>
    <col min="1" max="1" width="16.42578125" style="6" customWidth="1"/>
    <col min="2" max="2" width="68.5703125" style="6" customWidth="1"/>
    <col min="3" max="4" width="8.5703125" style="6"/>
    <col min="5" max="5" width="14.140625" style="6" customWidth="1"/>
    <col min="6" max="6" width="48.42578125" style="6" bestFit="1" customWidth="1"/>
    <col min="7" max="16384" width="8.5703125" style="6"/>
  </cols>
  <sheetData>
    <row r="1" spans="1:11" x14ac:dyDescent="0.25">
      <c r="A1" s="313" t="s">
        <v>233</v>
      </c>
      <c r="B1" s="314"/>
      <c r="C1" s="314"/>
      <c r="D1" s="314"/>
      <c r="E1" s="314"/>
      <c r="F1" s="314"/>
      <c r="G1" s="314"/>
      <c r="H1" s="314"/>
      <c r="I1" s="160"/>
      <c r="J1" s="160"/>
      <c r="K1" s="160"/>
    </row>
    <row r="4" spans="1:11" x14ac:dyDescent="0.25">
      <c r="A4" s="151" t="s">
        <v>0</v>
      </c>
      <c r="B4" s="151" t="s">
        <v>1</v>
      </c>
      <c r="C4" s="140"/>
      <c r="E4" s="159" t="s">
        <v>2</v>
      </c>
      <c r="F4" s="315" t="s">
        <v>3</v>
      </c>
      <c r="G4" s="316"/>
      <c r="H4" s="317"/>
    </row>
    <row r="5" spans="1:11" x14ac:dyDescent="0.25">
      <c r="A5" s="152" t="s">
        <v>223</v>
      </c>
      <c r="B5" s="100" t="s">
        <v>4</v>
      </c>
      <c r="D5" s="153"/>
      <c r="E5" s="152" t="s">
        <v>5</v>
      </c>
      <c r="F5" s="142" t="s">
        <v>6</v>
      </c>
    </row>
    <row r="6" spans="1:11" x14ac:dyDescent="0.25">
      <c r="D6" s="153"/>
      <c r="E6" s="161" t="s">
        <v>7</v>
      </c>
      <c r="F6" s="157" t="s">
        <v>230</v>
      </c>
    </row>
    <row r="7" spans="1:11" x14ac:dyDescent="0.25">
      <c r="D7" s="153"/>
      <c r="E7" s="161" t="s">
        <v>8</v>
      </c>
      <c r="F7" s="142" t="s">
        <v>9</v>
      </c>
    </row>
    <row r="8" spans="1:11" x14ac:dyDescent="0.25">
      <c r="A8" s="151" t="s">
        <v>10</v>
      </c>
      <c r="B8" s="151" t="s">
        <v>11</v>
      </c>
      <c r="D8" s="153"/>
      <c r="E8" s="161" t="s">
        <v>12</v>
      </c>
      <c r="F8" s="142" t="s">
        <v>13</v>
      </c>
    </row>
    <row r="9" spans="1:11" x14ac:dyDescent="0.25">
      <c r="A9" s="152" t="s">
        <v>14</v>
      </c>
      <c r="B9" s="100" t="s">
        <v>210</v>
      </c>
      <c r="D9" s="153"/>
      <c r="E9" s="161" t="s">
        <v>15</v>
      </c>
      <c r="F9" s="142" t="s">
        <v>16</v>
      </c>
    </row>
    <row r="10" spans="1:11" x14ac:dyDescent="0.25">
      <c r="A10" s="152" t="s">
        <v>17</v>
      </c>
      <c r="B10" s="142" t="s">
        <v>18</v>
      </c>
      <c r="D10" s="153"/>
      <c r="E10" s="161" t="s">
        <v>19</v>
      </c>
      <c r="F10" s="142" t="s">
        <v>227</v>
      </c>
    </row>
    <row r="11" spans="1:11" ht="24.75" x14ac:dyDescent="0.25">
      <c r="A11" s="152" t="s">
        <v>20</v>
      </c>
      <c r="B11" s="211" t="s">
        <v>21</v>
      </c>
      <c r="D11" s="153"/>
      <c r="E11" s="161" t="s">
        <v>22</v>
      </c>
      <c r="F11" s="142" t="s">
        <v>23</v>
      </c>
    </row>
    <row r="12" spans="1:11" x14ac:dyDescent="0.25">
      <c r="A12" s="152" t="s">
        <v>24</v>
      </c>
      <c r="B12" s="196" t="s">
        <v>25</v>
      </c>
      <c r="D12" s="153"/>
      <c r="E12" s="161" t="s">
        <v>221</v>
      </c>
      <c r="F12" s="142" t="s">
        <v>26</v>
      </c>
    </row>
    <row r="13" spans="1:11" x14ac:dyDescent="0.25">
      <c r="A13" s="152" t="s">
        <v>217</v>
      </c>
      <c r="B13" s="196" t="s">
        <v>216</v>
      </c>
      <c r="D13" s="153"/>
      <c r="E13" s="161" t="s">
        <v>222</v>
      </c>
      <c r="F13" s="142" t="s">
        <v>28</v>
      </c>
    </row>
    <row r="14" spans="1:11" x14ac:dyDescent="0.25">
      <c r="A14" s="152" t="s">
        <v>218</v>
      </c>
      <c r="B14" s="196" t="s">
        <v>219</v>
      </c>
      <c r="D14" s="153"/>
      <c r="E14" s="161"/>
      <c r="F14" s="142"/>
    </row>
    <row r="15" spans="1:11" x14ac:dyDescent="0.25">
      <c r="A15" s="152" t="s">
        <v>220</v>
      </c>
      <c r="B15" s="196" t="s">
        <v>27</v>
      </c>
      <c r="D15" s="153"/>
      <c r="E15" s="161"/>
      <c r="F15" s="142"/>
    </row>
    <row r="16" spans="1:11" x14ac:dyDescent="0.25">
      <c r="A16" s="152" t="s">
        <v>224</v>
      </c>
      <c r="B16" s="196" t="s">
        <v>29</v>
      </c>
      <c r="D16" s="153"/>
      <c r="F16" s="140"/>
    </row>
    <row r="17" spans="1:6" x14ac:dyDescent="0.25">
      <c r="A17" s="158" t="s">
        <v>225</v>
      </c>
      <c r="B17" s="196" t="s">
        <v>30</v>
      </c>
      <c r="D17" s="153"/>
      <c r="F17" s="140"/>
    </row>
    <row r="18" spans="1:6" x14ac:dyDescent="0.25">
      <c r="D18" s="153"/>
      <c r="F18" s="140"/>
    </row>
    <row r="19" spans="1:6" x14ac:dyDescent="0.25">
      <c r="A19" s="151" t="s">
        <v>31</v>
      </c>
      <c r="B19" s="151" t="s">
        <v>32</v>
      </c>
      <c r="D19" s="153"/>
      <c r="F19" s="140"/>
    </row>
    <row r="20" spans="1:6" x14ac:dyDescent="0.25">
      <c r="A20" s="210" t="s">
        <v>33</v>
      </c>
      <c r="B20" s="196" t="s">
        <v>34</v>
      </c>
      <c r="D20" s="153"/>
      <c r="F20" s="140"/>
    </row>
    <row r="21" spans="1:6" x14ac:dyDescent="0.25">
      <c r="A21" s="158" t="s">
        <v>35</v>
      </c>
      <c r="B21" s="196" t="s">
        <v>36</v>
      </c>
      <c r="D21" s="153"/>
      <c r="F21" s="140"/>
    </row>
    <row r="22" spans="1:6" x14ac:dyDescent="0.25">
      <c r="A22" s="152" t="s">
        <v>211</v>
      </c>
      <c r="B22" s="196" t="s">
        <v>214</v>
      </c>
      <c r="E22" s="7"/>
    </row>
    <row r="23" spans="1:6" x14ac:dyDescent="0.25">
      <c r="A23" s="152" t="s">
        <v>213</v>
      </c>
      <c r="B23" s="312" t="s">
        <v>215</v>
      </c>
    </row>
    <row r="26" spans="1:6" x14ac:dyDescent="0.25">
      <c r="A26" s="152"/>
      <c r="B26" s="196"/>
    </row>
    <row r="27" spans="1:6" x14ac:dyDescent="0.25">
      <c r="A27" s="152"/>
      <c r="B27" s="196"/>
    </row>
  </sheetData>
  <mergeCells count="2">
    <mergeCell ref="A1:H1"/>
    <mergeCell ref="F4:H4"/>
  </mergeCells>
  <phoneticPr fontId="18" type="noConversion"/>
  <hyperlinks>
    <hyperlink ref="A5" location="'Figure C1'!A1" display="Figure 1" xr:uid="{98325B42-5F00-4AA6-AEA1-B179F1EB9766}"/>
    <hyperlink ref="E5" location="'Table 1'!A1" display="Table 1" xr:uid="{52ED41CE-5B31-4C82-A36B-C04CDDD7E04D}"/>
    <hyperlink ref="E6" location="'Table 2'!A1" display="Table 2" xr:uid="{F69664D7-2E9C-436F-B4E9-1DFDE4DDA83F}"/>
    <hyperlink ref="E7" location="'Table 3'!A1" display="Table 3" xr:uid="{143326D5-717F-4F18-BB46-98D1B0F8554A}"/>
    <hyperlink ref="E8" location="'Table 4'!A1" display="Table 4" xr:uid="{0A25CEB9-DA44-41DF-B4D3-36AAF037415A}"/>
    <hyperlink ref="E9" location="'Table 5'!A1" display="Table 5" xr:uid="{D8C5A9BF-0DEF-4C6F-A1E4-000DB17C60F5}"/>
    <hyperlink ref="E10" location="'Table 6'!A1" display="Table 6" xr:uid="{C75F6804-783A-4A01-A3D5-02F7FC5E8F56}"/>
    <hyperlink ref="E11" location="'Table 7'!A1" display="Table 7" xr:uid="{A5F1C27B-5B6D-48DA-A38A-BF8B31C94D16}"/>
    <hyperlink ref="A9" location="'Chart 1'!A1" display="Chart 1" xr:uid="{6130EECB-2436-4192-82AD-A786175AD3EC}"/>
    <hyperlink ref="A10" location="'Chart 2'!A1" display="Chart 2" xr:uid="{973CE377-FEDB-4AE6-B62D-FAA7CB044A09}"/>
    <hyperlink ref="A11" location="'Chart 3'!A1" display="Chart 3" xr:uid="{9D964562-9025-484D-9BCC-DFF7AC35917F}"/>
    <hyperlink ref="A12" location="'Chart 4'!A1" display="Chart 4" xr:uid="{E63EAD4D-7694-4DE9-9E1B-AD0D909D704B}"/>
    <hyperlink ref="A20" location="'Table A 1'!A1" display="Table A1" xr:uid="{F1C8341E-E04C-43FF-9DFF-D587BAAAA1A7}"/>
    <hyperlink ref="A21" location="'Table A 2'!A1" display="Table A2" xr:uid="{2B28F0ED-9752-4FD9-98CA-269A4FFED69E}"/>
    <hyperlink ref="A22" location="'Tables B1 and B2'!A1" display="Tables B1 and B2" xr:uid="{142DAB0E-1817-40E4-B70A-F4392FFB97DD}"/>
    <hyperlink ref="A23" location="'Tables B3 and B4'!A1" display="Tables B3 and B4" xr:uid="{F5710FFD-2941-4BC8-92E1-514346BB9EB8}"/>
    <hyperlink ref="A13" location="'Chart C1'!A1" display="Chart C1" xr:uid="{65E49F33-4101-4CBC-A384-D1AAF5FEAF06}"/>
    <hyperlink ref="A14" location="'Chart C2'!A1" display="Chart C2" xr:uid="{C858CA3A-9317-44D8-B6B7-A65F47131DDD}"/>
    <hyperlink ref="A15" location="'Chart C3'!A1" display="Chart C3" xr:uid="{35C156AF-1CAD-4728-9186-022081D8687D}"/>
    <hyperlink ref="E12" location="'Table C1'!A1" display="Table C1" xr:uid="{A77EDFAA-DEC4-4718-8C37-D8600F9812DA}"/>
    <hyperlink ref="E13" location="'Chart C2'!A1" display="Table C2" xr:uid="{2DC0B2A6-6F7E-48B1-9782-667C66726237}"/>
    <hyperlink ref="A16" location="'Chart C4'!A1" display="Chart C4" xr:uid="{B7027C26-1D8F-4ABB-805E-38E48A0B1613}"/>
    <hyperlink ref="A17" location="'Chart C5'!A1" display="Chart C5" xr:uid="{C3EA27AF-CFEB-4321-8E56-140F2DF679A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0334D-CE4A-41B2-9DC7-C235FFCDF7CF}">
  <dimension ref="A1:H34"/>
  <sheetViews>
    <sheetView workbookViewId="0"/>
  </sheetViews>
  <sheetFormatPr defaultColWidth="8.5703125" defaultRowHeight="15" x14ac:dyDescent="0.25"/>
  <cols>
    <col min="1" max="16384" width="8.5703125" style="6"/>
  </cols>
  <sheetData>
    <row r="1" spans="1:2" x14ac:dyDescent="0.25">
      <c r="A1" s="152" t="s">
        <v>37</v>
      </c>
    </row>
    <row r="4" spans="1:2" x14ac:dyDescent="0.25">
      <c r="B4" s="212" t="s">
        <v>199</v>
      </c>
    </row>
    <row r="27" spans="1:8" x14ac:dyDescent="0.25">
      <c r="A27" s="153"/>
      <c r="B27" s="181"/>
      <c r="C27" s="184"/>
      <c r="D27" s="181" t="s">
        <v>112</v>
      </c>
      <c r="E27" s="181" t="s">
        <v>113</v>
      </c>
      <c r="F27" s="231"/>
      <c r="G27" s="230"/>
      <c r="H27" s="140"/>
    </row>
    <row r="28" spans="1:8" x14ac:dyDescent="0.25">
      <c r="A28" s="153"/>
      <c r="B28" s="324">
        <v>1979</v>
      </c>
      <c r="C28" s="249" t="s">
        <v>111</v>
      </c>
      <c r="D28" s="234">
        <v>131</v>
      </c>
      <c r="E28" s="232">
        <v>135</v>
      </c>
      <c r="F28" s="143"/>
      <c r="G28" s="143"/>
      <c r="H28" s="140"/>
    </row>
    <row r="29" spans="1:8" x14ac:dyDescent="0.25">
      <c r="A29" s="153"/>
      <c r="B29" s="325"/>
      <c r="C29" s="249" t="s">
        <v>109</v>
      </c>
      <c r="D29" s="234">
        <v>116</v>
      </c>
      <c r="E29" s="232">
        <v>122</v>
      </c>
      <c r="F29" s="143"/>
      <c r="G29" s="143"/>
      <c r="H29" s="140"/>
    </row>
    <row r="30" spans="1:8" x14ac:dyDescent="0.25">
      <c r="A30" s="153"/>
      <c r="B30" s="326"/>
      <c r="C30" s="250" t="s">
        <v>110</v>
      </c>
      <c r="D30" s="236">
        <v>109</v>
      </c>
      <c r="E30" s="237">
        <v>106</v>
      </c>
      <c r="F30" s="143"/>
      <c r="G30" s="143"/>
      <c r="H30" s="140"/>
    </row>
    <row r="31" spans="1:8" x14ac:dyDescent="0.25">
      <c r="A31" s="153"/>
      <c r="B31" s="327">
        <v>1994</v>
      </c>
      <c r="C31" s="251" t="s">
        <v>111</v>
      </c>
      <c r="D31" s="238">
        <v>122</v>
      </c>
      <c r="E31" s="239">
        <v>127</v>
      </c>
      <c r="F31" s="143"/>
      <c r="G31" s="143"/>
      <c r="H31" s="140"/>
    </row>
    <row r="32" spans="1:8" x14ac:dyDescent="0.25">
      <c r="A32" s="153"/>
      <c r="B32" s="325"/>
      <c r="C32" s="252" t="s">
        <v>109</v>
      </c>
      <c r="D32" s="235">
        <v>115</v>
      </c>
      <c r="E32" s="233">
        <v>133</v>
      </c>
      <c r="H32" s="140"/>
    </row>
    <row r="33" spans="1:8" x14ac:dyDescent="0.25">
      <c r="A33" s="153"/>
      <c r="B33" s="326"/>
      <c r="C33" s="253" t="s">
        <v>110</v>
      </c>
      <c r="D33" s="240">
        <v>112</v>
      </c>
      <c r="E33" s="241">
        <v>122</v>
      </c>
      <c r="H33" s="140"/>
    </row>
    <row r="34" spans="1:8" x14ac:dyDescent="0.25">
      <c r="A34" s="153"/>
      <c r="B34" s="7"/>
      <c r="C34" s="7"/>
      <c r="D34" s="7"/>
      <c r="E34" s="7"/>
      <c r="H34" s="140"/>
    </row>
  </sheetData>
  <mergeCells count="2">
    <mergeCell ref="B28:B30"/>
    <mergeCell ref="B31:B33"/>
  </mergeCells>
  <hyperlinks>
    <hyperlink ref="A1" location="Index!A1" display="Return to Index" xr:uid="{A0A0BD34-ABC5-4D1E-A25F-6A0503D6B36B}"/>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AC199-A756-4C05-A336-54C7CFE3B1AA}">
  <dimension ref="A1:H31"/>
  <sheetViews>
    <sheetView zoomScaleNormal="100" workbookViewId="0">
      <selection activeCell="R22" sqref="R22"/>
    </sheetView>
  </sheetViews>
  <sheetFormatPr defaultColWidth="8.5703125" defaultRowHeight="15" x14ac:dyDescent="0.25"/>
  <cols>
    <col min="1" max="1" width="8.5703125" style="6"/>
    <col min="2" max="2" width="8.5703125" style="6" customWidth="1"/>
    <col min="3" max="7" width="7.5703125" style="6" customWidth="1"/>
    <col min="8" max="16384" width="8.5703125" style="6"/>
  </cols>
  <sheetData>
    <row r="1" spans="1:2" x14ac:dyDescent="0.25">
      <c r="A1" s="152" t="s">
        <v>37</v>
      </c>
    </row>
    <row r="3" spans="1:2" x14ac:dyDescent="0.25">
      <c r="B3" s="212" t="s">
        <v>114</v>
      </c>
    </row>
    <row r="25" spans="1:8" ht="18" customHeight="1" x14ac:dyDescent="0.25">
      <c r="B25" s="180"/>
      <c r="C25" s="184" t="s">
        <v>115</v>
      </c>
      <c r="D25" s="181" t="s">
        <v>116</v>
      </c>
      <c r="E25" s="181" t="s">
        <v>112</v>
      </c>
      <c r="F25" s="181" t="s">
        <v>115</v>
      </c>
      <c r="G25" s="181" t="s">
        <v>116</v>
      </c>
    </row>
    <row r="26" spans="1:8" ht="14.1" customHeight="1" x14ac:dyDescent="0.25">
      <c r="B26" s="185" t="s">
        <v>117</v>
      </c>
      <c r="C26" s="142">
        <v>129</v>
      </c>
      <c r="D26" s="100">
        <v>126</v>
      </c>
      <c r="E26" s="100">
        <v>105</v>
      </c>
      <c r="F26" s="100">
        <f>C26-E26</f>
        <v>24</v>
      </c>
      <c r="G26" s="100">
        <f>D26-E26</f>
        <v>21</v>
      </c>
    </row>
    <row r="27" spans="1:8" ht="14.1" customHeight="1" x14ac:dyDescent="0.25">
      <c r="A27" s="153"/>
      <c r="B27" s="185" t="s">
        <v>118</v>
      </c>
      <c r="C27" s="142">
        <v>123</v>
      </c>
      <c r="D27" s="100">
        <v>120</v>
      </c>
      <c r="E27" s="100">
        <v>115</v>
      </c>
      <c r="F27" s="100">
        <f t="shared" ref="F27:F28" si="0">C27-E27</f>
        <v>8</v>
      </c>
      <c r="G27" s="100">
        <f t="shared" ref="G27" si="1">D27-E27</f>
        <v>5</v>
      </c>
      <c r="H27" s="140"/>
    </row>
    <row r="28" spans="1:8" ht="14.1" customHeight="1" thickBot="1" x14ac:dyDescent="0.3">
      <c r="A28" s="153"/>
      <c r="B28" s="191" t="s">
        <v>119</v>
      </c>
      <c r="C28" s="192">
        <v>127</v>
      </c>
      <c r="D28" s="193">
        <v>124</v>
      </c>
      <c r="E28" s="193">
        <v>124</v>
      </c>
      <c r="F28" s="193">
        <f t="shared" si="0"/>
        <v>3</v>
      </c>
      <c r="G28" s="261" t="s">
        <v>85</v>
      </c>
      <c r="H28" s="140"/>
    </row>
    <row r="29" spans="1:8" ht="15.6" customHeight="1" x14ac:dyDescent="0.25">
      <c r="A29" s="153"/>
      <c r="H29" s="140"/>
    </row>
    <row r="30" spans="1:8" ht="15.6" customHeight="1" x14ac:dyDescent="0.25">
      <c r="A30" s="153"/>
      <c r="H30" s="140"/>
    </row>
    <row r="31" spans="1:8" x14ac:dyDescent="0.25">
      <c r="B31" s="7"/>
      <c r="C31" s="7"/>
      <c r="D31" s="7"/>
      <c r="E31" s="7"/>
      <c r="F31" s="7"/>
      <c r="G31" s="7"/>
    </row>
  </sheetData>
  <hyperlinks>
    <hyperlink ref="A1" location="Index!A1" display="Return to Index" xr:uid="{0C1F4AC7-B0FC-47F7-9891-73C9F4160C9E}"/>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F08C5-28F7-4A22-8685-2ABB03F98CC4}">
  <dimension ref="A1:F29"/>
  <sheetViews>
    <sheetView zoomScaleNormal="100" workbookViewId="0">
      <selection activeCell="T36" sqref="T36"/>
    </sheetView>
  </sheetViews>
  <sheetFormatPr defaultColWidth="8.5703125" defaultRowHeight="15" x14ac:dyDescent="0.25"/>
  <cols>
    <col min="1" max="16384" width="8.5703125" style="6"/>
  </cols>
  <sheetData>
    <row r="1" spans="1:2" x14ac:dyDescent="0.25">
      <c r="A1" s="152" t="s">
        <v>37</v>
      </c>
    </row>
    <row r="3" spans="1:2" x14ac:dyDescent="0.25">
      <c r="B3" s="212" t="s">
        <v>120</v>
      </c>
    </row>
    <row r="23" spans="1:6" x14ac:dyDescent="0.25">
      <c r="B23" s="19"/>
      <c r="C23" s="19"/>
      <c r="D23" s="19"/>
      <c r="E23" s="19"/>
    </row>
    <row r="24" spans="1:6" x14ac:dyDescent="0.25">
      <c r="A24" s="153"/>
      <c r="F24" s="140"/>
    </row>
    <row r="25" spans="1:6" x14ac:dyDescent="0.25">
      <c r="A25" s="153"/>
      <c r="F25" s="140"/>
    </row>
    <row r="26" spans="1:6" x14ac:dyDescent="0.25">
      <c r="A26" s="153"/>
      <c r="B26" s="186"/>
      <c r="C26" s="187" t="s">
        <v>109</v>
      </c>
      <c r="D26" s="187" t="s">
        <v>110</v>
      </c>
      <c r="E26" s="187" t="s">
        <v>111</v>
      </c>
      <c r="F26" s="140"/>
    </row>
    <row r="27" spans="1:6" x14ac:dyDescent="0.25">
      <c r="A27" s="153"/>
      <c r="B27" s="183" t="s">
        <v>40</v>
      </c>
      <c r="C27" s="154">
        <v>125.52</v>
      </c>
      <c r="D27" s="155">
        <v>123.63</v>
      </c>
      <c r="E27" s="155">
        <v>124.63</v>
      </c>
      <c r="F27" s="140"/>
    </row>
    <row r="28" spans="1:6" x14ac:dyDescent="0.25">
      <c r="B28" s="183" t="s">
        <v>41</v>
      </c>
      <c r="C28" s="154">
        <v>125.23</v>
      </c>
      <c r="D28" s="155">
        <v>123.29</v>
      </c>
      <c r="E28" s="155">
        <v>125.16</v>
      </c>
    </row>
    <row r="29" spans="1:6" ht="15.75" thickBot="1" x14ac:dyDescent="0.3">
      <c r="B29" s="188" t="s">
        <v>42</v>
      </c>
      <c r="C29" s="194">
        <v>125.24</v>
      </c>
      <c r="D29" s="195">
        <v>123</v>
      </c>
      <c r="E29" s="195">
        <v>125.53</v>
      </c>
    </row>
  </sheetData>
  <hyperlinks>
    <hyperlink ref="A1" location="Index!A1" display="Return to Index" xr:uid="{23DF0451-3FDE-42A5-97CF-EBC5E68CBE6F}"/>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F3A25-7A77-4318-8627-6FA58E4F9E8D}">
  <dimension ref="A1:F36"/>
  <sheetViews>
    <sheetView showGridLines="0" topLeftCell="A12" workbookViewId="0">
      <selection activeCell="C30" sqref="C30:F30"/>
    </sheetView>
  </sheetViews>
  <sheetFormatPr defaultRowHeight="15" x14ac:dyDescent="0.25"/>
  <cols>
    <col min="3" max="3" width="42.42578125" customWidth="1"/>
    <col min="4" max="6" width="14.42578125" customWidth="1"/>
  </cols>
  <sheetData>
    <row r="1" spans="1:6" x14ac:dyDescent="0.25">
      <c r="A1" s="152" t="s">
        <v>37</v>
      </c>
    </row>
    <row r="2" spans="1:6" x14ac:dyDescent="0.25">
      <c r="C2" s="212" t="s">
        <v>121</v>
      </c>
    </row>
    <row r="4" spans="1:6" ht="2.25" customHeight="1" x14ac:dyDescent="0.25"/>
    <row r="5" spans="1:6" ht="21" customHeight="1" x14ac:dyDescent="0.25">
      <c r="C5" s="49" t="s">
        <v>39</v>
      </c>
      <c r="D5" s="50" t="s">
        <v>40</v>
      </c>
      <c r="E5" s="50" t="s">
        <v>41</v>
      </c>
      <c r="F5" s="50" t="s">
        <v>42</v>
      </c>
    </row>
    <row r="6" spans="1:6" ht="13.5" customHeight="1" x14ac:dyDescent="0.25">
      <c r="C6" s="56" t="s">
        <v>80</v>
      </c>
      <c r="D6" s="76">
        <v>16030</v>
      </c>
      <c r="E6" s="77">
        <v>16512</v>
      </c>
      <c r="F6" s="78" t="s">
        <v>44</v>
      </c>
    </row>
    <row r="7" spans="1:6" ht="13.5" customHeight="1" x14ac:dyDescent="0.25">
      <c r="C7" s="56" t="s">
        <v>81</v>
      </c>
      <c r="D7" s="79">
        <v>318</v>
      </c>
      <c r="E7" s="80">
        <v>322</v>
      </c>
      <c r="F7" s="80" t="s">
        <v>46</v>
      </c>
    </row>
    <row r="8" spans="1:6" ht="13.5" customHeight="1" thickBot="1" x14ac:dyDescent="0.3">
      <c r="C8" s="56" t="s">
        <v>83</v>
      </c>
      <c r="D8" s="74">
        <v>132</v>
      </c>
      <c r="E8" s="75">
        <v>89</v>
      </c>
      <c r="F8" s="75" t="s">
        <v>48</v>
      </c>
    </row>
    <row r="9" spans="1:6" ht="15.6" customHeight="1" thickBot="1" x14ac:dyDescent="0.3">
      <c r="C9" s="57" t="s">
        <v>122</v>
      </c>
      <c r="D9" s="81">
        <v>16480</v>
      </c>
      <c r="E9" s="82">
        <v>16923</v>
      </c>
      <c r="F9" s="83" t="s">
        <v>50</v>
      </c>
    </row>
    <row r="10" spans="1:6" ht="13.5" customHeight="1" x14ac:dyDescent="0.25">
      <c r="C10" s="56" t="s">
        <v>84</v>
      </c>
      <c r="D10" s="84">
        <v>228</v>
      </c>
      <c r="E10" s="78">
        <v>6</v>
      </c>
      <c r="F10" s="78" t="s">
        <v>52</v>
      </c>
    </row>
    <row r="11" spans="1:6" ht="13.5" customHeight="1" x14ac:dyDescent="0.25">
      <c r="C11" s="71" t="s">
        <v>53</v>
      </c>
      <c r="D11" s="85">
        <v>16708</v>
      </c>
      <c r="E11" s="86">
        <v>16929</v>
      </c>
      <c r="F11" s="87" t="s">
        <v>54</v>
      </c>
    </row>
    <row r="12" spans="1:6" ht="13.5" customHeight="1" x14ac:dyDescent="0.25">
      <c r="C12" s="72" t="s">
        <v>55</v>
      </c>
      <c r="D12" s="79"/>
      <c r="E12" s="80"/>
      <c r="F12" s="80"/>
    </row>
    <row r="13" spans="1:6" ht="13.5" customHeight="1" thickBot="1" x14ac:dyDescent="0.3">
      <c r="C13" s="56" t="s">
        <v>123</v>
      </c>
      <c r="D13" s="74">
        <v>772</v>
      </c>
      <c r="E13" s="75">
        <v>801</v>
      </c>
      <c r="F13" s="75">
        <v>831</v>
      </c>
    </row>
    <row r="14" spans="1:6" ht="15.6" customHeight="1" thickBot="1" x14ac:dyDescent="0.3">
      <c r="C14" s="57" t="s">
        <v>57</v>
      </c>
      <c r="D14" s="81">
        <v>17480</v>
      </c>
      <c r="E14" s="82">
        <v>17730</v>
      </c>
      <c r="F14" s="82">
        <v>18312</v>
      </c>
    </row>
    <row r="15" spans="1:6" ht="13.5" customHeight="1" thickBot="1" x14ac:dyDescent="0.3">
      <c r="C15" s="72" t="s">
        <v>124</v>
      </c>
      <c r="D15" s="88">
        <v>224</v>
      </c>
      <c r="E15" s="89">
        <v>228</v>
      </c>
      <c r="F15" s="89" t="s">
        <v>125</v>
      </c>
    </row>
    <row r="16" spans="1:6" ht="28.5" customHeight="1" thickBot="1" x14ac:dyDescent="0.3">
      <c r="C16" s="73" t="s">
        <v>126</v>
      </c>
      <c r="D16" s="81">
        <v>17256</v>
      </c>
      <c r="E16" s="82">
        <v>17502</v>
      </c>
      <c r="F16" s="82">
        <v>18076</v>
      </c>
    </row>
    <row r="17" spans="3:6" ht="13.5" customHeight="1" x14ac:dyDescent="0.25">
      <c r="C17" s="72" t="s">
        <v>127</v>
      </c>
      <c r="D17" s="84"/>
      <c r="E17" s="78"/>
      <c r="F17" s="78"/>
    </row>
    <row r="18" spans="3:6" ht="13.5" customHeight="1" x14ac:dyDescent="0.25">
      <c r="C18" s="56" t="s">
        <v>128</v>
      </c>
      <c r="D18" s="90">
        <v>15532</v>
      </c>
      <c r="E18" s="91">
        <v>15532</v>
      </c>
      <c r="F18" s="304">
        <v>15532</v>
      </c>
    </row>
    <row r="19" spans="3:6" ht="13.5" customHeight="1" x14ac:dyDescent="0.25">
      <c r="C19" s="56" t="s">
        <v>129</v>
      </c>
      <c r="D19" s="79">
        <v>80</v>
      </c>
      <c r="E19" s="80">
        <v>160</v>
      </c>
      <c r="F19" s="304">
        <v>160</v>
      </c>
    </row>
    <row r="20" spans="3:6" ht="13.5" customHeight="1" x14ac:dyDescent="0.25">
      <c r="C20" s="56" t="s">
        <v>130</v>
      </c>
      <c r="D20" s="79">
        <v>72</v>
      </c>
      <c r="E20" s="80">
        <v>80</v>
      </c>
      <c r="F20" s="304">
        <v>88</v>
      </c>
    </row>
    <row r="21" spans="3:6" ht="13.5" customHeight="1" x14ac:dyDescent="0.25">
      <c r="C21" s="56" t="s">
        <v>131</v>
      </c>
      <c r="D21" s="79">
        <v>4</v>
      </c>
      <c r="E21" s="80">
        <v>8</v>
      </c>
      <c r="F21" s="304">
        <v>8</v>
      </c>
    </row>
    <row r="22" spans="3:6" ht="13.5" customHeight="1" x14ac:dyDescent="0.25">
      <c r="C22" s="56" t="s">
        <v>132</v>
      </c>
      <c r="D22" s="79">
        <v>3</v>
      </c>
      <c r="E22" s="80">
        <v>4</v>
      </c>
      <c r="F22" s="304">
        <v>4</v>
      </c>
    </row>
    <row r="23" spans="3:6" ht="13.5" customHeight="1" x14ac:dyDescent="0.25">
      <c r="C23" s="56" t="s">
        <v>133</v>
      </c>
      <c r="D23" s="79">
        <v>831</v>
      </c>
      <c r="E23" s="80">
        <v>873</v>
      </c>
      <c r="F23" s="304">
        <v>878</v>
      </c>
    </row>
    <row r="24" spans="3:6" ht="13.5" customHeight="1" x14ac:dyDescent="0.25">
      <c r="C24" s="71" t="s">
        <v>134</v>
      </c>
      <c r="D24" s="303">
        <v>733</v>
      </c>
      <c r="E24" s="87">
        <v>844</v>
      </c>
      <c r="F24" s="86">
        <v>1406</v>
      </c>
    </row>
    <row r="25" spans="3:6" ht="13.5" customHeight="1" x14ac:dyDescent="0.25">
      <c r="C25" s="72" t="s">
        <v>127</v>
      </c>
      <c r="D25" s="79"/>
      <c r="E25" s="80"/>
      <c r="F25" s="80"/>
    </row>
    <row r="26" spans="3:6" ht="13.5" customHeight="1" x14ac:dyDescent="0.25">
      <c r="C26" s="56" t="s">
        <v>135</v>
      </c>
      <c r="D26" s="79">
        <v>334</v>
      </c>
      <c r="E26" s="80">
        <v>210</v>
      </c>
      <c r="F26" s="80">
        <v>215</v>
      </c>
    </row>
    <row r="27" spans="3:6" ht="13.5" customHeight="1" x14ac:dyDescent="0.25">
      <c r="C27" s="56" t="s">
        <v>136</v>
      </c>
      <c r="D27" s="79">
        <v>10</v>
      </c>
      <c r="E27" s="80">
        <v>40</v>
      </c>
      <c r="F27" s="80">
        <v>45</v>
      </c>
    </row>
    <row r="28" spans="3:6" ht="13.5" customHeight="1" thickBot="1" x14ac:dyDescent="0.3">
      <c r="C28" s="56" t="s">
        <v>137</v>
      </c>
      <c r="D28" s="92" t="s">
        <v>85</v>
      </c>
      <c r="E28" s="80">
        <v>149</v>
      </c>
      <c r="F28" s="80">
        <v>400</v>
      </c>
    </row>
    <row r="29" spans="3:6" ht="15" customHeight="1" thickBot="1" x14ac:dyDescent="0.3">
      <c r="C29" s="57" t="s">
        <v>138</v>
      </c>
      <c r="D29" s="39">
        <v>390</v>
      </c>
      <c r="E29" s="32">
        <v>446</v>
      </c>
      <c r="F29" s="32">
        <v>746</v>
      </c>
    </row>
    <row r="30" spans="3:6" ht="28.35" customHeight="1" x14ac:dyDescent="0.25">
      <c r="C30" s="328" t="s">
        <v>232</v>
      </c>
      <c r="D30" s="329"/>
      <c r="E30" s="329"/>
      <c r="F30" s="329"/>
    </row>
    <row r="31" spans="3:6" x14ac:dyDescent="0.25">
      <c r="C31" s="70" t="s">
        <v>59</v>
      </c>
    </row>
    <row r="32" spans="3:6" x14ac:dyDescent="0.25">
      <c r="D32" s="302"/>
      <c r="E32" s="302"/>
      <c r="F32" s="305"/>
    </row>
    <row r="33" spans="4:6" x14ac:dyDescent="0.25">
      <c r="D33" s="307"/>
      <c r="E33" s="307"/>
      <c r="F33" s="308"/>
    </row>
    <row r="35" spans="4:6" x14ac:dyDescent="0.25">
      <c r="D35" s="307"/>
      <c r="E35" s="307"/>
      <c r="F35" s="308"/>
    </row>
    <row r="36" spans="4:6" x14ac:dyDescent="0.25">
      <c r="D36" s="302"/>
      <c r="E36" s="302"/>
      <c r="F36" s="306"/>
    </row>
  </sheetData>
  <mergeCells count="1">
    <mergeCell ref="C30:F30"/>
  </mergeCells>
  <hyperlinks>
    <hyperlink ref="A1" location="Index!A1" display="Return to Index" xr:uid="{75FE5F15-0BD9-4FC7-BB89-EBFB2134D0E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9A37C-0D71-44ED-9405-55675ADF8417}">
  <dimension ref="A1:G19"/>
  <sheetViews>
    <sheetView showGridLines="0" workbookViewId="0">
      <selection activeCell="L17" sqref="L17"/>
    </sheetView>
  </sheetViews>
  <sheetFormatPr defaultRowHeight="15" x14ac:dyDescent="0.25"/>
  <cols>
    <col min="3" max="3" width="28" customWidth="1"/>
    <col min="4" max="7" width="14.42578125" customWidth="1"/>
  </cols>
  <sheetData>
    <row r="1" spans="1:7" x14ac:dyDescent="0.25">
      <c r="A1" s="152" t="s">
        <v>37</v>
      </c>
    </row>
    <row r="2" spans="1:7" x14ac:dyDescent="0.25">
      <c r="C2" s="212" t="s">
        <v>139</v>
      </c>
    </row>
    <row r="4" spans="1:7" ht="2.25" customHeight="1" x14ac:dyDescent="0.25"/>
    <row r="5" spans="1:7" ht="21" customHeight="1" x14ac:dyDescent="0.25">
      <c r="C5" s="49" t="s">
        <v>39</v>
      </c>
      <c r="D5" s="50" t="s">
        <v>40</v>
      </c>
      <c r="E5" s="50" t="s">
        <v>41</v>
      </c>
      <c r="F5" s="50" t="s">
        <v>42</v>
      </c>
      <c r="G5" s="50" t="s">
        <v>79</v>
      </c>
    </row>
    <row r="6" spans="1:7" ht="13.5" customHeight="1" x14ac:dyDescent="0.25">
      <c r="C6" s="56" t="s">
        <v>80</v>
      </c>
      <c r="D6" s="76">
        <v>2239</v>
      </c>
      <c r="E6" s="77">
        <v>2198</v>
      </c>
      <c r="F6" s="77">
        <v>2209</v>
      </c>
      <c r="G6" s="77">
        <v>2217</v>
      </c>
    </row>
    <row r="7" spans="1:7" ht="13.5" customHeight="1" thickBot="1" x14ac:dyDescent="0.3">
      <c r="C7" s="56" t="s">
        <v>81</v>
      </c>
      <c r="D7" s="74">
        <v>100</v>
      </c>
      <c r="E7" s="75">
        <v>110</v>
      </c>
      <c r="F7" s="75">
        <v>93</v>
      </c>
      <c r="G7" s="75">
        <v>79</v>
      </c>
    </row>
    <row r="8" spans="1:7" ht="15" customHeight="1" thickBot="1" x14ac:dyDescent="0.3">
      <c r="C8" s="57" t="s">
        <v>82</v>
      </c>
      <c r="D8" s="81">
        <v>2339</v>
      </c>
      <c r="E8" s="82">
        <v>2308</v>
      </c>
      <c r="F8" s="82">
        <v>2302</v>
      </c>
      <c r="G8" s="82">
        <v>2296</v>
      </c>
    </row>
    <row r="9" spans="1:7" ht="13.5" customHeight="1" x14ac:dyDescent="0.25">
      <c r="C9" s="56" t="s">
        <v>83</v>
      </c>
      <c r="D9" s="84">
        <v>10</v>
      </c>
      <c r="E9" s="78">
        <v>84</v>
      </c>
      <c r="F9" s="78">
        <v>2</v>
      </c>
      <c r="G9" s="78">
        <v>35</v>
      </c>
    </row>
    <row r="10" spans="1:7" ht="13.5" customHeight="1" x14ac:dyDescent="0.25">
      <c r="C10" s="56" t="s">
        <v>84</v>
      </c>
      <c r="D10" s="79">
        <v>3</v>
      </c>
      <c r="E10" s="80">
        <v>3</v>
      </c>
      <c r="F10" s="80">
        <v>3</v>
      </c>
      <c r="G10" s="93" t="s">
        <v>85</v>
      </c>
    </row>
    <row r="11" spans="1:7" ht="13.5" customHeight="1" x14ac:dyDescent="0.25">
      <c r="C11" s="56" t="s">
        <v>86</v>
      </c>
      <c r="D11" s="90">
        <v>2352</v>
      </c>
      <c r="E11" s="91">
        <v>2395</v>
      </c>
      <c r="F11" s="91">
        <v>2307</v>
      </c>
      <c r="G11" s="91">
        <v>2331</v>
      </c>
    </row>
    <row r="12" spans="1:7" ht="13.5" customHeight="1" x14ac:dyDescent="0.25">
      <c r="C12" s="56" t="s">
        <v>140</v>
      </c>
      <c r="D12" s="92" t="s">
        <v>85</v>
      </c>
      <c r="E12" s="80">
        <v>80</v>
      </c>
      <c r="F12" s="80">
        <v>185</v>
      </c>
      <c r="G12" s="80">
        <v>209</v>
      </c>
    </row>
    <row r="13" spans="1:7" ht="13.5" customHeight="1" thickBot="1" x14ac:dyDescent="0.3">
      <c r="C13" s="56" t="s">
        <v>88</v>
      </c>
      <c r="D13" s="74">
        <v>232</v>
      </c>
      <c r="E13" s="75">
        <v>236</v>
      </c>
      <c r="F13" s="75">
        <v>241</v>
      </c>
      <c r="G13" s="75">
        <v>245</v>
      </c>
    </row>
    <row r="14" spans="1:7" ht="15" customHeight="1" thickBot="1" x14ac:dyDescent="0.3">
      <c r="C14" s="57" t="s">
        <v>89</v>
      </c>
      <c r="D14" s="81">
        <v>2584</v>
      </c>
      <c r="E14" s="82">
        <v>2711</v>
      </c>
      <c r="F14" s="82">
        <v>2733</v>
      </c>
      <c r="G14" s="82">
        <v>2785</v>
      </c>
    </row>
    <row r="15" spans="1:7" ht="13.5" customHeight="1" x14ac:dyDescent="0.25">
      <c r="C15" s="72" t="s">
        <v>127</v>
      </c>
      <c r="D15" s="84"/>
      <c r="E15" s="78"/>
      <c r="F15" s="78"/>
      <c r="G15" s="78"/>
    </row>
    <row r="16" spans="1:7" ht="13.5" customHeight="1" x14ac:dyDescent="0.25">
      <c r="C16" s="56" t="s">
        <v>141</v>
      </c>
      <c r="D16" s="79">
        <v>100</v>
      </c>
      <c r="E16" s="80">
        <v>110</v>
      </c>
      <c r="F16" s="80">
        <v>93</v>
      </c>
      <c r="G16" s="80">
        <v>79</v>
      </c>
    </row>
    <row r="17" spans="3:7" ht="13.5" customHeight="1" thickBot="1" x14ac:dyDescent="0.3">
      <c r="C17" s="56" t="s">
        <v>142</v>
      </c>
      <c r="D17" s="74">
        <v>370</v>
      </c>
      <c r="E17" s="75">
        <v>586</v>
      </c>
      <c r="F17" s="75">
        <v>783</v>
      </c>
      <c r="G17" s="75">
        <v>755</v>
      </c>
    </row>
    <row r="18" spans="3:7" ht="27" customHeight="1" thickBot="1" x14ac:dyDescent="0.3">
      <c r="C18" s="96" t="s">
        <v>143</v>
      </c>
      <c r="D18" s="81">
        <v>2114</v>
      </c>
      <c r="E18" s="82">
        <v>2015</v>
      </c>
      <c r="F18" s="82">
        <v>1857</v>
      </c>
      <c r="G18" s="83" t="s">
        <v>144</v>
      </c>
    </row>
    <row r="19" spans="3:7" ht="18" customHeight="1" x14ac:dyDescent="0.25">
      <c r="C19" s="330" t="s">
        <v>59</v>
      </c>
      <c r="D19" s="330"/>
      <c r="E19" s="330"/>
      <c r="F19" s="330"/>
      <c r="G19" s="330"/>
    </row>
  </sheetData>
  <mergeCells count="1">
    <mergeCell ref="C19:G19"/>
  </mergeCells>
  <hyperlinks>
    <hyperlink ref="A1" location="Index!A1" display="Return to Index" xr:uid="{85BE3218-3414-46C8-9D84-E65CA5655A5B}"/>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6A5E9-5659-488B-9F78-346C7F21CAB8}">
  <dimension ref="A1:L28"/>
  <sheetViews>
    <sheetView workbookViewId="0">
      <selection activeCell="F40" sqref="F40"/>
    </sheetView>
  </sheetViews>
  <sheetFormatPr defaultColWidth="9.42578125" defaultRowHeight="12" x14ac:dyDescent="0.2"/>
  <cols>
    <col min="1" max="1" width="12.5703125" style="100" bestFit="1" customWidth="1"/>
    <col min="2" max="3" width="13.42578125" style="100" customWidth="1"/>
    <col min="4" max="6" width="13.42578125" style="101" customWidth="1"/>
    <col min="7" max="7" width="13.42578125" style="100" customWidth="1"/>
    <col min="8" max="16384" width="9.42578125" style="100"/>
  </cols>
  <sheetData>
    <row r="1" spans="1:12" ht="15" x14ac:dyDescent="0.25">
      <c r="A1" s="152" t="s">
        <v>37</v>
      </c>
    </row>
    <row r="2" spans="1:12" ht="1.5" customHeight="1" x14ac:dyDescent="0.2"/>
    <row r="4" spans="1:12" ht="4.5" customHeight="1" x14ac:dyDescent="0.2"/>
    <row r="5" spans="1:12" ht="25.5" customHeight="1" x14ac:dyDescent="0.2">
      <c r="B5" s="162" t="s">
        <v>212</v>
      </c>
      <c r="C5" s="136"/>
      <c r="D5" s="137"/>
      <c r="G5" s="102"/>
      <c r="I5" s="242"/>
      <c r="L5" s="248"/>
    </row>
    <row r="6" spans="1:12" ht="13.5" customHeight="1" x14ac:dyDescent="0.2">
      <c r="L6" s="248"/>
    </row>
    <row r="7" spans="1:12" ht="25.5" customHeight="1" x14ac:dyDescent="0.2">
      <c r="B7" s="331" t="s">
        <v>145</v>
      </c>
      <c r="C7" s="332"/>
      <c r="D7" s="333" t="s">
        <v>146</v>
      </c>
      <c r="E7" s="333"/>
      <c r="F7" s="334"/>
      <c r="G7" s="105" t="s">
        <v>147</v>
      </c>
      <c r="L7" s="248"/>
    </row>
    <row r="8" spans="1:12" ht="13.5" customHeight="1" x14ac:dyDescent="0.2">
      <c r="B8" s="106"/>
      <c r="C8" s="107"/>
      <c r="D8" s="108" t="s">
        <v>40</v>
      </c>
      <c r="E8" s="108" t="s">
        <v>41</v>
      </c>
      <c r="F8" s="138" t="s">
        <v>42</v>
      </c>
      <c r="G8" s="110"/>
      <c r="L8" s="248"/>
    </row>
    <row r="9" spans="1:12" ht="13.5" customHeight="1" x14ac:dyDescent="0.2">
      <c r="B9" s="100" t="s">
        <v>148</v>
      </c>
      <c r="C9" s="111">
        <v>1.32</v>
      </c>
      <c r="D9" s="112">
        <f>'[15]Wales - Relative Funding'!Q47</f>
        <v>19597.188512807486</v>
      </c>
      <c r="E9" s="134">
        <f>'[15]Wales - Relative Funding'!R47</f>
        <v>19981.019569148204</v>
      </c>
      <c r="F9" s="114">
        <f>'[15]Wales - Relative Funding'!S47</f>
        <v>20457.288972483024</v>
      </c>
      <c r="G9" s="115">
        <f>'[15]Wales - Relative Funding'!T47</f>
        <v>60035.497054438711</v>
      </c>
      <c r="L9" s="248"/>
    </row>
    <row r="10" spans="1:12" ht="13.5" customHeight="1" x14ac:dyDescent="0.2">
      <c r="B10" s="100" t="s">
        <v>149</v>
      </c>
      <c r="C10" s="116">
        <f>C9</f>
        <v>1.32</v>
      </c>
      <c r="D10" s="117">
        <f t="shared" ref="D10:G10" si="0">D9</f>
        <v>19597.188512807486</v>
      </c>
      <c r="E10" s="118">
        <f t="shared" si="0"/>
        <v>19981.019569148204</v>
      </c>
      <c r="F10" s="119">
        <f t="shared" si="0"/>
        <v>20457.288972483024</v>
      </c>
      <c r="G10" s="120">
        <f t="shared" si="0"/>
        <v>60035.497054438711</v>
      </c>
      <c r="L10" s="248"/>
    </row>
    <row r="11" spans="1:12" ht="13.5" customHeight="1" x14ac:dyDescent="0.2">
      <c r="B11" s="100" t="s">
        <v>150</v>
      </c>
      <c r="C11" s="121">
        <v>1.33</v>
      </c>
      <c r="D11" s="122">
        <v>19745.652062146939</v>
      </c>
      <c r="E11" s="122">
        <v>20132.390929520541</v>
      </c>
      <c r="F11" s="139">
        <v>20612.268434395774</v>
      </c>
      <c r="G11" s="124">
        <v>60490.31142606325</v>
      </c>
      <c r="L11" s="248"/>
    </row>
    <row r="12" spans="1:12" ht="13.5" customHeight="1" x14ac:dyDescent="0.2">
      <c r="B12" s="125" t="s">
        <v>151</v>
      </c>
      <c r="C12" s="126">
        <v>1.33</v>
      </c>
      <c r="D12" s="127">
        <f>'[15]Wales - Relative Funding'!Q50</f>
        <v>19745.652062146939</v>
      </c>
      <c r="E12" s="135">
        <f>'[15]Wales - Relative Funding'!R50</f>
        <v>20132.390929520541</v>
      </c>
      <c r="F12" s="129">
        <f>'[15]Wales - Relative Funding'!S50</f>
        <v>20612.268434395774</v>
      </c>
      <c r="G12" s="130">
        <f>'[15]Wales - Relative Funding'!T50</f>
        <v>60490.31142606325</v>
      </c>
      <c r="L12" s="248"/>
    </row>
    <row r="13" spans="1:12" ht="18" customHeight="1" thickBot="1" x14ac:dyDescent="0.25">
      <c r="B13" s="193" t="s">
        <v>152</v>
      </c>
      <c r="C13" s="262">
        <v>1.34</v>
      </c>
      <c r="D13" s="263">
        <f>'[15]Wales - Relative Funding'!Q48</f>
        <v>19894.115611486388</v>
      </c>
      <c r="E13" s="264">
        <f>'[15]Wales - Relative Funding'!R48</f>
        <v>20283.762289892875</v>
      </c>
      <c r="F13" s="265">
        <f>'[15]Wales - Relative Funding'!S48</f>
        <v>20767.247896308523</v>
      </c>
      <c r="G13" s="266">
        <f>'[15]Wales - Relative Funding'!T48</f>
        <v>60945.12579768779</v>
      </c>
    </row>
    <row r="14" spans="1:12" x14ac:dyDescent="0.2">
      <c r="B14" s="28" t="s">
        <v>153</v>
      </c>
      <c r="C14" s="28"/>
      <c r="D14" s="131"/>
      <c r="E14" s="131"/>
      <c r="F14" s="131"/>
      <c r="G14" s="132"/>
    </row>
    <row r="16" spans="1:12" ht="3.75" customHeight="1" x14ac:dyDescent="0.2"/>
    <row r="18" spans="2:7" ht="3" customHeight="1" x14ac:dyDescent="0.2"/>
    <row r="19" spans="2:7" ht="24" customHeight="1" x14ac:dyDescent="0.2">
      <c r="B19" s="162" t="s">
        <v>200</v>
      </c>
      <c r="C19" s="103"/>
      <c r="D19" s="104"/>
    </row>
    <row r="21" spans="2:7" ht="27" customHeight="1" x14ac:dyDescent="0.2">
      <c r="B21" s="331" t="s">
        <v>145</v>
      </c>
      <c r="C21" s="332"/>
      <c r="D21" s="333" t="s">
        <v>156</v>
      </c>
      <c r="E21" s="333"/>
      <c r="F21" s="334"/>
      <c r="G21" s="105" t="s">
        <v>147</v>
      </c>
    </row>
    <row r="22" spans="2:7" ht="13.5" customHeight="1" x14ac:dyDescent="0.2">
      <c r="B22" s="106"/>
      <c r="C22" s="107"/>
      <c r="D22" s="108" t="s">
        <v>40</v>
      </c>
      <c r="E22" s="108" t="s">
        <v>41</v>
      </c>
      <c r="F22" s="109" t="s">
        <v>42</v>
      </c>
      <c r="G22" s="110"/>
    </row>
    <row r="23" spans="2:7" ht="13.5" customHeight="1" x14ac:dyDescent="0.2">
      <c r="B23" s="100" t="s">
        <v>148</v>
      </c>
      <c r="C23" s="111">
        <v>1.44</v>
      </c>
      <c r="D23" s="112">
        <v>21378.751104880892</v>
      </c>
      <c r="E23" s="113">
        <v>21797.475893616222</v>
      </c>
      <c r="F23" s="114">
        <v>22317.04251543602</v>
      </c>
      <c r="G23" s="115">
        <v>65493.269513933134</v>
      </c>
    </row>
    <row r="24" spans="2:7" ht="13.5" customHeight="1" x14ac:dyDescent="0.2">
      <c r="B24" s="100" t="s">
        <v>149</v>
      </c>
      <c r="C24" s="116">
        <f>C23</f>
        <v>1.44</v>
      </c>
      <c r="D24" s="117">
        <f>D23</f>
        <v>21378.751104880892</v>
      </c>
      <c r="E24" s="118">
        <f t="shared" ref="E24:F24" si="1">E23</f>
        <v>21797.475893616222</v>
      </c>
      <c r="F24" s="119">
        <f t="shared" si="1"/>
        <v>22317.04251543602</v>
      </c>
      <c r="G24" s="120">
        <v>65493.269513933134</v>
      </c>
    </row>
    <row r="25" spans="2:7" ht="13.5" customHeight="1" x14ac:dyDescent="0.2">
      <c r="B25" s="100" t="s">
        <v>150</v>
      </c>
      <c r="C25" s="121">
        <f>C26</f>
        <v>1.48</v>
      </c>
      <c r="D25" s="122">
        <f>D26</f>
        <v>21972.605302238695</v>
      </c>
      <c r="E25" s="122">
        <f t="shared" ref="E25:F25" si="2">E26</f>
        <v>22402.96133510556</v>
      </c>
      <c r="F25" s="123">
        <f t="shared" si="2"/>
        <v>22936.960363087022</v>
      </c>
      <c r="G25" s="124">
        <v>67312.527000431277</v>
      </c>
    </row>
    <row r="26" spans="2:7" ht="13.5" customHeight="1" x14ac:dyDescent="0.2">
      <c r="B26" s="125" t="s">
        <v>151</v>
      </c>
      <c r="C26" s="126">
        <v>1.48</v>
      </c>
      <c r="D26" s="127">
        <v>21972.605302238695</v>
      </c>
      <c r="E26" s="128">
        <v>22402.96133510556</v>
      </c>
      <c r="F26" s="129">
        <v>22936.960363087022</v>
      </c>
      <c r="G26" s="130">
        <v>67312.527000431277</v>
      </c>
    </row>
    <row r="27" spans="2:7" ht="18" customHeight="1" thickBot="1" x14ac:dyDescent="0.25">
      <c r="B27" s="193" t="s">
        <v>152</v>
      </c>
      <c r="C27" s="262">
        <v>1.49</v>
      </c>
      <c r="D27" s="263">
        <v>22121.068851578144</v>
      </c>
      <c r="E27" s="267">
        <v>22554.332695477897</v>
      </c>
      <c r="F27" s="265">
        <v>23091.939824999772</v>
      </c>
      <c r="G27" s="266">
        <v>67767.341372055816</v>
      </c>
    </row>
    <row r="28" spans="2:7" x14ac:dyDescent="0.2">
      <c r="B28" s="28" t="s">
        <v>153</v>
      </c>
      <c r="C28" s="28"/>
      <c r="D28" s="131"/>
      <c r="E28" s="131"/>
      <c r="F28" s="131"/>
      <c r="G28" s="132"/>
    </row>
  </sheetData>
  <mergeCells count="4">
    <mergeCell ref="B7:C7"/>
    <mergeCell ref="D7:F7"/>
    <mergeCell ref="B21:C21"/>
    <mergeCell ref="D21:F21"/>
  </mergeCells>
  <hyperlinks>
    <hyperlink ref="A1" location="Index!A1" display="Return to Index" xr:uid="{9C1F8E72-6704-4A8F-B80F-DBFC2D278F93}"/>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20070-999D-48EA-B9AB-9E1540E6964D}">
  <dimension ref="A1:I30"/>
  <sheetViews>
    <sheetView topLeftCell="A5" workbookViewId="0">
      <selection activeCell="B23" sqref="B23:G30"/>
    </sheetView>
  </sheetViews>
  <sheetFormatPr defaultColWidth="9.42578125" defaultRowHeight="12" x14ac:dyDescent="0.2"/>
  <cols>
    <col min="1" max="1" width="12.5703125" style="100" bestFit="1" customWidth="1"/>
    <col min="2" max="3" width="13.42578125" style="100" customWidth="1"/>
    <col min="4" max="6" width="13.42578125" style="101" customWidth="1"/>
    <col min="7" max="7" width="13.42578125" style="100" customWidth="1"/>
    <col min="8" max="16384" width="9.42578125" style="100"/>
  </cols>
  <sheetData>
    <row r="1" spans="1:9" ht="15" x14ac:dyDescent="0.25">
      <c r="A1" s="152" t="s">
        <v>37</v>
      </c>
    </row>
    <row r="2" spans="1:9" ht="1.5" customHeight="1" x14ac:dyDescent="0.2"/>
    <row r="4" spans="1:9" ht="4.5" customHeight="1" x14ac:dyDescent="0.2"/>
    <row r="6" spans="1:9" ht="12.75" x14ac:dyDescent="0.2">
      <c r="B6" s="102" t="s">
        <v>202</v>
      </c>
      <c r="C6" s="103"/>
      <c r="D6" s="104"/>
    </row>
    <row r="7" spans="1:9" ht="24" customHeight="1" x14ac:dyDescent="0.2">
      <c r="I7" s="242"/>
    </row>
    <row r="8" spans="1:9" ht="24" x14ac:dyDescent="0.2">
      <c r="B8" s="335" t="s">
        <v>145</v>
      </c>
      <c r="C8" s="336"/>
      <c r="D8" s="337" t="s">
        <v>154</v>
      </c>
      <c r="E8" s="337"/>
      <c r="F8" s="338"/>
      <c r="G8" s="270" t="s">
        <v>155</v>
      </c>
    </row>
    <row r="9" spans="1:9" ht="13.5" customHeight="1" x14ac:dyDescent="0.2">
      <c r="B9" s="106"/>
      <c r="C9" s="271"/>
      <c r="D9" s="276" t="s">
        <v>40</v>
      </c>
      <c r="E9" s="108" t="s">
        <v>41</v>
      </c>
      <c r="F9" s="277" t="s">
        <v>42</v>
      </c>
      <c r="G9" s="110"/>
    </row>
    <row r="10" spans="1:9" ht="13.5" customHeight="1" x14ac:dyDescent="0.2">
      <c r="B10" s="100" t="s">
        <v>148</v>
      </c>
      <c r="C10" s="272">
        <v>1.32</v>
      </c>
      <c r="D10" s="278">
        <v>1123.6050685810151</v>
      </c>
      <c r="E10" s="113">
        <v>1032.414363790831</v>
      </c>
      <c r="F10" s="279">
        <v>962.84468833120991</v>
      </c>
      <c r="G10" s="115">
        <v>3118.864120703056</v>
      </c>
    </row>
    <row r="11" spans="1:9" ht="13.5" customHeight="1" x14ac:dyDescent="0.2">
      <c r="B11" s="100" t="s">
        <v>149</v>
      </c>
      <c r="C11" s="273">
        <v>1.32</v>
      </c>
      <c r="D11" s="280">
        <v>1123.6050685810151</v>
      </c>
      <c r="E11" s="117">
        <v>1032.414363790831</v>
      </c>
      <c r="F11" s="281">
        <v>962.84468833120991</v>
      </c>
      <c r="G11" s="120">
        <v>3118.864120703056</v>
      </c>
    </row>
    <row r="12" spans="1:9" ht="13.5" customHeight="1" x14ac:dyDescent="0.2">
      <c r="B12" s="100" t="s">
        <v>150</v>
      </c>
      <c r="C12" s="274">
        <v>1.33</v>
      </c>
      <c r="D12" s="282">
        <v>1272.0686179204677</v>
      </c>
      <c r="E12" s="122">
        <v>1183.7857241631682</v>
      </c>
      <c r="F12" s="283">
        <v>1117.8241502439596</v>
      </c>
      <c r="G12" s="124">
        <v>3573.6784923275954</v>
      </c>
    </row>
    <row r="13" spans="1:9" ht="13.5" customHeight="1" x14ac:dyDescent="0.2">
      <c r="B13" s="125" t="s">
        <v>151</v>
      </c>
      <c r="C13" s="275">
        <v>1.33</v>
      </c>
      <c r="D13" s="284">
        <v>1272.0686179204677</v>
      </c>
      <c r="E13" s="128">
        <v>1183.7857241631682</v>
      </c>
      <c r="F13" s="285">
        <v>1117.8241502439596</v>
      </c>
      <c r="G13" s="130">
        <v>3573.6784923275954</v>
      </c>
    </row>
    <row r="14" spans="1:9" ht="13.5" customHeight="1" x14ac:dyDescent="0.2">
      <c r="B14" s="289" t="s">
        <v>152</v>
      </c>
      <c r="C14" s="290">
        <v>1.34</v>
      </c>
      <c r="D14" s="286">
        <v>1420.5321672599166</v>
      </c>
      <c r="E14" s="287">
        <v>1335.1570845355018</v>
      </c>
      <c r="F14" s="288">
        <v>1272.8036121567093</v>
      </c>
      <c r="G14" s="291">
        <v>4028.4928639521277</v>
      </c>
    </row>
    <row r="15" spans="1:9" ht="18" customHeight="1" x14ac:dyDescent="0.2">
      <c r="B15" s="132" t="s">
        <v>153</v>
      </c>
      <c r="C15" s="132"/>
      <c r="D15" s="131"/>
      <c r="E15" s="131"/>
      <c r="F15" s="131"/>
      <c r="G15" s="132"/>
    </row>
    <row r="17" spans="2:7" ht="3.75" customHeight="1" x14ac:dyDescent="0.2"/>
    <row r="19" spans="2:7" ht="3" customHeight="1" x14ac:dyDescent="0.2"/>
    <row r="21" spans="2:7" ht="12.75" x14ac:dyDescent="0.2">
      <c r="B21" s="102" t="s">
        <v>201</v>
      </c>
      <c r="C21" s="102"/>
      <c r="D21" s="133"/>
    </row>
    <row r="22" spans="2:7" ht="24" customHeight="1" x14ac:dyDescent="0.2"/>
    <row r="23" spans="2:7" ht="24" x14ac:dyDescent="0.2">
      <c r="B23" s="335" t="s">
        <v>145</v>
      </c>
      <c r="C23" s="336"/>
      <c r="D23" s="337" t="s">
        <v>157</v>
      </c>
      <c r="E23" s="337"/>
      <c r="F23" s="338"/>
      <c r="G23" s="270" t="s">
        <v>155</v>
      </c>
    </row>
    <row r="24" spans="2:7" ht="13.5" customHeight="1" x14ac:dyDescent="0.2">
      <c r="B24" s="106"/>
      <c r="C24" s="271"/>
      <c r="D24" s="276" t="s">
        <v>40</v>
      </c>
      <c r="E24" s="108" t="s">
        <v>41</v>
      </c>
      <c r="F24" s="277" t="s">
        <v>42</v>
      </c>
      <c r="G24" s="110"/>
    </row>
    <row r="25" spans="2:7" ht="13.5" customHeight="1" x14ac:dyDescent="0.2">
      <c r="B25" s="100" t="s">
        <v>148</v>
      </c>
      <c r="C25" s="272">
        <v>1.44</v>
      </c>
      <c r="D25" s="278">
        <v>2968.1960158394504</v>
      </c>
      <c r="E25" s="113">
        <v>2943.9288353692609</v>
      </c>
      <c r="F25" s="279">
        <v>2954.3414991580539</v>
      </c>
      <c r="G25" s="115">
        <v>8866.4663503667653</v>
      </c>
    </row>
    <row r="26" spans="2:7" ht="13.5" customHeight="1" x14ac:dyDescent="0.2">
      <c r="B26" s="100" t="s">
        <v>149</v>
      </c>
      <c r="C26" s="273">
        <v>1.44</v>
      </c>
      <c r="D26" s="280">
        <v>2968.1960158394504</v>
      </c>
      <c r="E26" s="118">
        <v>2943.9288353692609</v>
      </c>
      <c r="F26" s="292">
        <v>2954.3414991580539</v>
      </c>
      <c r="G26" s="120">
        <v>8866.4663503667653</v>
      </c>
    </row>
    <row r="27" spans="2:7" ht="13.5" customHeight="1" x14ac:dyDescent="0.2">
      <c r="B27" s="100" t="s">
        <v>150</v>
      </c>
      <c r="C27" s="274">
        <v>1.48</v>
      </c>
      <c r="D27" s="282">
        <v>3562.0502131972535</v>
      </c>
      <c r="E27" s="122">
        <v>3549.4142768585989</v>
      </c>
      <c r="F27" s="283">
        <v>3574.2593468090563</v>
      </c>
      <c r="G27" s="124">
        <v>10685.723836864909</v>
      </c>
    </row>
    <row r="28" spans="2:7" ht="13.5" customHeight="1" x14ac:dyDescent="0.2">
      <c r="B28" s="125" t="s">
        <v>151</v>
      </c>
      <c r="C28" s="275">
        <v>1.48</v>
      </c>
      <c r="D28" s="284">
        <v>3562.0502131972535</v>
      </c>
      <c r="E28" s="128">
        <v>3549.4142768585989</v>
      </c>
      <c r="F28" s="285">
        <v>3574.2593468090563</v>
      </c>
      <c r="G28" s="130">
        <v>10685.723836864909</v>
      </c>
    </row>
    <row r="29" spans="2:7" ht="13.5" customHeight="1" x14ac:dyDescent="0.2">
      <c r="B29" s="289" t="s">
        <v>152</v>
      </c>
      <c r="C29" s="290">
        <v>1.49</v>
      </c>
      <c r="D29" s="286">
        <v>3710.5137625367024</v>
      </c>
      <c r="E29" s="287">
        <v>3700.7856372309361</v>
      </c>
      <c r="F29" s="288">
        <v>3729.238808721806</v>
      </c>
      <c r="G29" s="291">
        <v>11140.538208489445</v>
      </c>
    </row>
    <row r="30" spans="2:7" ht="18" customHeight="1" x14ac:dyDescent="0.2">
      <c r="B30" s="132" t="s">
        <v>153</v>
      </c>
      <c r="C30" s="132"/>
      <c r="D30" s="131"/>
      <c r="E30" s="131"/>
      <c r="F30" s="131"/>
      <c r="G30" s="132"/>
    </row>
  </sheetData>
  <mergeCells count="4">
    <mergeCell ref="B23:C23"/>
    <mergeCell ref="D23:F23"/>
    <mergeCell ref="B8:C8"/>
    <mergeCell ref="D8:F8"/>
  </mergeCells>
  <hyperlinks>
    <hyperlink ref="A1" location="Index!A1" display="Return to Index" xr:uid="{42B4BCDE-33E6-44BC-B99D-83699D42399C}"/>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60752-77D6-4F40-B63B-E0D5A062184D}">
  <dimension ref="A1:Q53"/>
  <sheetViews>
    <sheetView workbookViewId="0">
      <selection activeCell="M24" sqref="M24"/>
    </sheetView>
  </sheetViews>
  <sheetFormatPr defaultColWidth="8.5703125" defaultRowHeight="15" x14ac:dyDescent="0.25"/>
  <cols>
    <col min="1" max="1" width="8.5703125" style="6"/>
    <col min="2" max="2" width="10.5703125" style="6" customWidth="1"/>
    <col min="3" max="7" width="11.42578125" style="6" customWidth="1"/>
    <col min="8" max="12" width="8.5703125" style="6"/>
    <col min="13" max="13" width="7.5703125" style="6" bestFit="1" customWidth="1"/>
    <col min="14" max="15" width="10" style="6" bestFit="1" customWidth="1"/>
    <col min="16" max="16" width="17.42578125" style="6" bestFit="1" customWidth="1"/>
    <col min="17" max="16384" width="8.5703125" style="6"/>
  </cols>
  <sheetData>
    <row r="1" spans="1:2" x14ac:dyDescent="0.25">
      <c r="A1" s="152" t="s">
        <v>37</v>
      </c>
    </row>
    <row r="3" spans="1:2" x14ac:dyDescent="0.25">
      <c r="B3" s="102" t="s">
        <v>203</v>
      </c>
    </row>
    <row r="31" spans="2:17" ht="45" x14ac:dyDescent="0.25">
      <c r="B31" s="182"/>
      <c r="C31" s="198" t="s">
        <v>158</v>
      </c>
      <c r="D31" s="198" t="s">
        <v>159</v>
      </c>
      <c r="E31" s="198" t="s">
        <v>160</v>
      </c>
      <c r="F31" s="198" t="s">
        <v>161</v>
      </c>
      <c r="G31" s="198" t="s">
        <v>162</v>
      </c>
      <c r="H31" s="140"/>
      <c r="L31" s="153"/>
      <c r="M31" s="245"/>
      <c r="N31" s="244"/>
      <c r="O31" s="244"/>
      <c r="P31" s="244"/>
      <c r="Q31" s="140"/>
    </row>
    <row r="32" spans="2:17" x14ac:dyDescent="0.25">
      <c r="B32" s="254" t="s">
        <v>42</v>
      </c>
      <c r="C32" s="268" t="s">
        <v>85</v>
      </c>
      <c r="D32" s="269" t="s">
        <v>85</v>
      </c>
      <c r="E32" s="269" t="s">
        <v>85</v>
      </c>
      <c r="F32" s="269" t="s">
        <v>85</v>
      </c>
      <c r="G32" s="269" t="s">
        <v>85</v>
      </c>
      <c r="L32" s="153"/>
      <c r="N32" s="225"/>
      <c r="O32" s="225"/>
      <c r="P32" s="225"/>
      <c r="Q32" s="140"/>
    </row>
    <row r="33" spans="1:17" x14ac:dyDescent="0.25">
      <c r="B33" s="254" t="s">
        <v>79</v>
      </c>
      <c r="C33" s="246">
        <v>-5.5035135728163098E-3</v>
      </c>
      <c r="D33" s="225">
        <v>4.1237357278307574E-3</v>
      </c>
      <c r="E33" s="225">
        <v>-4.7577610845395135E-4</v>
      </c>
      <c r="F33" s="225">
        <v>4.4625420092445633E-3</v>
      </c>
      <c r="G33" s="225">
        <v>2.6069880558050595E-3</v>
      </c>
      <c r="L33" s="153"/>
      <c r="N33" s="225"/>
      <c r="O33" s="225"/>
      <c r="P33" s="225"/>
      <c r="Q33" s="140"/>
    </row>
    <row r="34" spans="1:17" x14ac:dyDescent="0.25">
      <c r="A34" s="153"/>
      <c r="B34" s="254" t="s">
        <v>165</v>
      </c>
      <c r="C34" s="246">
        <v>-9.5438138611008139E-3</v>
      </c>
      <c r="D34" s="225">
        <v>4.1698941142171986E-3</v>
      </c>
      <c r="E34" s="225">
        <v>-1.2574656125230455E-3</v>
      </c>
      <c r="F34" s="225">
        <v>1.1794398712661858E-2</v>
      </c>
      <c r="G34" s="225">
        <v>5.1630133532551969E-3</v>
      </c>
      <c r="L34" s="153"/>
      <c r="N34" s="225"/>
      <c r="O34" s="225"/>
      <c r="P34" s="225"/>
      <c r="Q34" s="140"/>
    </row>
    <row r="35" spans="1:17" x14ac:dyDescent="0.25">
      <c r="B35" s="254" t="s">
        <v>166</v>
      </c>
      <c r="C35" s="246">
        <v>-1.6171817745658013E-2</v>
      </c>
      <c r="D35" s="225">
        <v>6.9889167742316349E-3</v>
      </c>
      <c r="E35" s="225">
        <v>-2.0223587316869907E-3</v>
      </c>
      <c r="F35" s="225">
        <v>1.8968713723858777E-2</v>
      </c>
      <c r="G35" s="225">
        <v>7.7634540207454084E-3</v>
      </c>
      <c r="L35" s="153"/>
      <c r="N35" s="225"/>
      <c r="O35" s="225"/>
      <c r="P35" s="225"/>
      <c r="Q35" s="140"/>
    </row>
    <row r="36" spans="1:17" x14ac:dyDescent="0.25">
      <c r="B36" s="254" t="s">
        <v>167</v>
      </c>
      <c r="C36" s="246">
        <v>-2.2640417593829509E-2</v>
      </c>
      <c r="D36" s="225">
        <v>9.8796292974172584E-3</v>
      </c>
      <c r="E36" s="225">
        <v>-2.7648882339743608E-3</v>
      </c>
      <c r="F36" s="225">
        <v>2.5933269190562269E-2</v>
      </c>
      <c r="G36" s="225">
        <v>1.0407592660175657E-2</v>
      </c>
      <c r="L36" s="153"/>
      <c r="N36" s="225"/>
      <c r="O36" s="225"/>
      <c r="P36" s="225"/>
      <c r="Q36" s="140"/>
    </row>
    <row r="37" spans="1:17" x14ac:dyDescent="0.25">
      <c r="B37" s="254" t="s">
        <v>168</v>
      </c>
      <c r="C37" s="246">
        <v>-2.8901993504563572E-2</v>
      </c>
      <c r="D37" s="225">
        <v>1.2768472299083067E-2</v>
      </c>
      <c r="E37" s="225">
        <v>-3.4858040308807237E-3</v>
      </c>
      <c r="F37" s="225">
        <v>3.2695098907648878E-2</v>
      </c>
      <c r="G37" s="225">
        <v>1.3075773671287649E-2</v>
      </c>
      <c r="L37" s="153"/>
      <c r="N37" s="225"/>
      <c r="O37" s="225"/>
      <c r="P37" s="225"/>
      <c r="Q37" s="140"/>
    </row>
    <row r="38" spans="1:17" x14ac:dyDescent="0.25">
      <c r="B38" s="254" t="s">
        <v>169</v>
      </c>
      <c r="C38" s="246">
        <v>-3.4963171163740148E-2</v>
      </c>
      <c r="D38" s="225">
        <v>1.5618435678475873E-2</v>
      </c>
      <c r="E38" s="225">
        <v>-4.1857303099297472E-3</v>
      </c>
      <c r="F38" s="225">
        <v>3.9260057441988794E-2</v>
      </c>
      <c r="G38" s="225">
        <v>1.5729591646794772E-2</v>
      </c>
      <c r="L38" s="153"/>
      <c r="N38" s="225"/>
      <c r="O38" s="225"/>
      <c r="P38" s="225"/>
      <c r="Q38" s="140"/>
    </row>
    <row r="39" spans="1:17" x14ac:dyDescent="0.25">
      <c r="B39" s="254" t="s">
        <v>170</v>
      </c>
      <c r="C39" s="246">
        <v>-4.0830364205849401E-2</v>
      </c>
      <c r="D39" s="225">
        <v>1.8408660687628142E-2</v>
      </c>
      <c r="E39" s="225">
        <v>-4.8652648165530277E-3</v>
      </c>
      <c r="F39" s="225">
        <v>4.5633751346859652E-2</v>
      </c>
      <c r="G39" s="225">
        <v>1.8346783012085366E-2</v>
      </c>
      <c r="L39" s="153"/>
      <c r="N39" s="225"/>
      <c r="O39" s="225"/>
      <c r="P39" s="225"/>
      <c r="Q39" s="140"/>
    </row>
    <row r="40" spans="1:17" x14ac:dyDescent="0.25">
      <c r="B40" s="254" t="s">
        <v>171</v>
      </c>
      <c r="C40" s="246">
        <v>-4.6509781000580119E-2</v>
      </c>
      <c r="D40" s="225">
        <v>2.1141080452913297E-2</v>
      </c>
      <c r="E40" s="225">
        <v>-5.5250498292425121E-3</v>
      </c>
      <c r="F40" s="225">
        <v>5.1822204873380961E-2</v>
      </c>
      <c r="G40" s="225">
        <v>2.0928454496471627E-2</v>
      </c>
      <c r="L40" s="153"/>
      <c r="N40" s="225"/>
      <c r="O40" s="225"/>
      <c r="P40" s="225"/>
      <c r="Q40" s="140"/>
    </row>
    <row r="41" spans="1:17" x14ac:dyDescent="0.25">
      <c r="B41" s="254" t="s">
        <v>172</v>
      </c>
      <c r="C41" s="246">
        <v>-5.2007431222205636E-2</v>
      </c>
      <c r="D41" s="225">
        <v>2.3818945899760857E-2</v>
      </c>
      <c r="E41" s="225">
        <v>-6.1657137650865668E-3</v>
      </c>
      <c r="F41" s="225">
        <v>5.7831312259632561E-2</v>
      </c>
      <c r="G41" s="225">
        <v>2.3477113172101216E-2</v>
      </c>
      <c r="L41" s="153"/>
      <c r="N41" s="225"/>
      <c r="O41" s="225"/>
      <c r="P41" s="225"/>
      <c r="Q41" s="140"/>
    </row>
    <row r="42" spans="1:17" x14ac:dyDescent="0.25">
      <c r="B42" s="254" t="s">
        <v>173</v>
      </c>
      <c r="C42" s="246">
        <v>-5.7329132208719047E-2</v>
      </c>
      <c r="D42" s="225">
        <v>2.6394650381162732E-2</v>
      </c>
      <c r="E42" s="225">
        <v>-6.7875765892937423E-3</v>
      </c>
      <c r="F42" s="225">
        <v>5.7702890589194311E-2</v>
      </c>
      <c r="G42" s="225">
        <v>1.9980832172344254E-2</v>
      </c>
      <c r="L42" s="153"/>
      <c r="N42" s="225"/>
      <c r="O42" s="225"/>
      <c r="P42" s="225"/>
      <c r="Q42" s="140"/>
    </row>
    <row r="43" spans="1:17" x14ac:dyDescent="0.25">
      <c r="B43" s="254" t="s">
        <v>174</v>
      </c>
      <c r="C43" s="246">
        <v>-6.2480515117448565E-2</v>
      </c>
      <c r="D43" s="225">
        <v>2.8857188869717998E-2</v>
      </c>
      <c r="E43" s="225">
        <v>-7.3910891256829814E-3</v>
      </c>
      <c r="F43" s="225">
        <v>6.3538166195954204E-2</v>
      </c>
      <c r="G43" s="225">
        <v>2.2523750822540656E-2</v>
      </c>
      <c r="L43" s="153"/>
      <c r="N43" s="225"/>
      <c r="O43" s="225"/>
      <c r="P43" s="225"/>
      <c r="Q43" s="140"/>
    </row>
    <row r="44" spans="1:17" x14ac:dyDescent="0.25">
      <c r="B44" s="254" t="s">
        <v>175</v>
      </c>
      <c r="C44" s="246">
        <v>-6.7467030883668233E-2</v>
      </c>
      <c r="D44" s="225">
        <v>3.1195936954106385E-2</v>
      </c>
      <c r="E44" s="225">
        <v>-7.9766677215962201E-3</v>
      </c>
      <c r="F44" s="225">
        <v>6.3239416806413651E-2</v>
      </c>
      <c r="G44" s="225">
        <v>1.8991655155255582E-2</v>
      </c>
      <c r="L44" s="153"/>
      <c r="N44" s="225"/>
      <c r="O44" s="225"/>
      <c r="P44" s="225"/>
      <c r="Q44" s="140"/>
    </row>
    <row r="45" spans="1:17" x14ac:dyDescent="0.25">
      <c r="B45" s="254" t="s">
        <v>176</v>
      </c>
      <c r="C45" s="246">
        <v>-7.2293955988500969E-2</v>
      </c>
      <c r="D45" s="225">
        <v>3.341866847034769E-2</v>
      </c>
      <c r="E45" s="225">
        <v>-8.5448271161689959E-3</v>
      </c>
      <c r="F45" s="225">
        <v>6.8908314653890246E-2</v>
      </c>
      <c r="G45" s="225">
        <v>2.1488200019567971E-2</v>
      </c>
      <c r="L45" s="153"/>
      <c r="N45" s="225"/>
      <c r="O45" s="225"/>
      <c r="P45" s="225"/>
      <c r="Q45" s="140"/>
    </row>
    <row r="46" spans="1:17" x14ac:dyDescent="0.25">
      <c r="B46" s="254" t="s">
        <v>177</v>
      </c>
      <c r="C46" s="246">
        <v>-7.6966398042229933E-2</v>
      </c>
      <c r="D46" s="225">
        <v>3.5522037333029166E-2</v>
      </c>
      <c r="E46" s="225">
        <v>-9.0959896785443028E-3</v>
      </c>
      <c r="F46" s="225">
        <v>7.4408198022946959E-2</v>
      </c>
      <c r="G46" s="225">
        <v>2.3867847635201889E-2</v>
      </c>
      <c r="L46" s="153"/>
      <c r="N46" s="225"/>
      <c r="O46" s="225"/>
      <c r="P46" s="225"/>
      <c r="Q46" s="140"/>
    </row>
    <row r="47" spans="1:17" x14ac:dyDescent="0.25">
      <c r="B47" s="254" t="s">
        <v>178</v>
      </c>
      <c r="C47" s="246">
        <v>-8.1489301188913288E-2</v>
      </c>
      <c r="D47" s="225">
        <v>3.7553122054945876E-2</v>
      </c>
      <c r="E47" s="225">
        <v>-9.6309693234943872E-3</v>
      </c>
      <c r="F47" s="225">
        <v>7.3786068082993816E-2</v>
      </c>
      <c r="G47" s="225">
        <v>2.0218919625532017E-2</v>
      </c>
      <c r="L47" s="153"/>
      <c r="N47" s="225"/>
      <c r="O47" s="225"/>
      <c r="P47" s="225"/>
      <c r="Q47" s="140"/>
    </row>
    <row r="48" spans="1:17" x14ac:dyDescent="0.25">
      <c r="B48" s="254" t="s">
        <v>179</v>
      </c>
      <c r="C48" s="246">
        <v>-8.5867451338031531E-2</v>
      </c>
      <c r="D48" s="225">
        <v>3.9474260868651578E-2</v>
      </c>
      <c r="E48" s="225">
        <v>-1.0149895262794084E-2</v>
      </c>
      <c r="F48" s="225">
        <v>7.9140130141430509E-2</v>
      </c>
      <c r="G48" s="225">
        <v>2.2597044409256473E-2</v>
      </c>
      <c r="L48" s="153"/>
      <c r="N48" s="225"/>
      <c r="O48" s="225"/>
      <c r="P48" s="225"/>
      <c r="Q48" s="140"/>
    </row>
    <row r="49" spans="2:17" x14ac:dyDescent="0.25">
      <c r="B49" s="254" t="s">
        <v>180</v>
      </c>
      <c r="C49" s="246">
        <v>-9.0105481228695439E-2</v>
      </c>
      <c r="D49" s="225">
        <v>4.1307868646199841E-2</v>
      </c>
      <c r="E49" s="225">
        <v>-1.0653376107832013E-2</v>
      </c>
      <c r="F49" s="225">
        <v>7.8375058169749323E-2</v>
      </c>
      <c r="G49" s="225">
        <v>1.8924069479421712E-2</v>
      </c>
      <c r="L49" s="153"/>
      <c r="N49" s="225"/>
      <c r="O49" s="225"/>
      <c r="P49" s="225"/>
      <c r="Q49" s="140"/>
    </row>
    <row r="50" spans="2:17" x14ac:dyDescent="0.25">
      <c r="B50" s="254" t="s">
        <v>181</v>
      </c>
      <c r="C50" s="246">
        <v>-9.4207875331780544E-2</v>
      </c>
      <c r="D50" s="225">
        <v>4.3076333638780051E-2</v>
      </c>
      <c r="E50" s="225">
        <v>-1.114203469941133E-2</v>
      </c>
      <c r="F50" s="225">
        <v>8.3592694212665686E-2</v>
      </c>
      <c r="G50" s="225">
        <v>2.1319117820253863E-2</v>
      </c>
      <c r="L50" s="153"/>
      <c r="N50" s="225"/>
      <c r="O50" s="225"/>
      <c r="P50" s="225"/>
      <c r="Q50" s="140"/>
    </row>
    <row r="51" spans="2:17" x14ac:dyDescent="0.25">
      <c r="B51" s="254" t="s">
        <v>182</v>
      </c>
      <c r="C51" s="246">
        <v>-9.8178974595167112E-2</v>
      </c>
      <c r="D51" s="225">
        <v>4.4806928121565059E-2</v>
      </c>
      <c r="E51" s="225">
        <v>-1.1616556444344006E-2</v>
      </c>
      <c r="F51" s="225">
        <v>8.8658633638767359E-2</v>
      </c>
      <c r="G51" s="225">
        <v>2.36700307208213E-2</v>
      </c>
      <c r="L51" s="153"/>
      <c r="N51" s="225"/>
      <c r="O51" s="225"/>
      <c r="P51" s="225"/>
      <c r="Q51" s="140"/>
    </row>
    <row r="52" spans="2:17" ht="15.75" thickBot="1" x14ac:dyDescent="0.3">
      <c r="B52" s="256" t="s">
        <v>183</v>
      </c>
      <c r="C52" s="257">
        <v>-0.10202298103711516</v>
      </c>
      <c r="D52" s="258">
        <v>4.6521936150942356E-2</v>
      </c>
      <c r="E52" s="258">
        <v>-1.2077594340633491E-2</v>
      </c>
      <c r="F52" s="258">
        <v>8.7618666687992786E-2</v>
      </c>
      <c r="G52" s="258">
        <v>2.0040027461186494E-2</v>
      </c>
      <c r="L52" s="153"/>
      <c r="N52" s="225"/>
      <c r="O52" s="225"/>
      <c r="P52" s="225"/>
      <c r="Q52" s="140"/>
    </row>
    <row r="53" spans="2:17" x14ac:dyDescent="0.25">
      <c r="B53" s="255"/>
      <c r="C53" s="7"/>
      <c r="D53" s="7"/>
      <c r="E53" s="7"/>
      <c r="F53" s="7"/>
      <c r="G53" s="7"/>
    </row>
  </sheetData>
  <hyperlinks>
    <hyperlink ref="A1" location="Index!A1" display="Return to Index" xr:uid="{158D29B7-ACA4-44D3-823A-D4AC994CB5CC}"/>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AD088-94AE-4336-8CA2-B19F5923B41C}">
  <dimension ref="A1:Q53"/>
  <sheetViews>
    <sheetView workbookViewId="0">
      <selection activeCell="K41" sqref="K41"/>
    </sheetView>
  </sheetViews>
  <sheetFormatPr defaultColWidth="8.5703125" defaultRowHeight="15" x14ac:dyDescent="0.25"/>
  <cols>
    <col min="1" max="1" width="8.5703125" style="6"/>
    <col min="2" max="2" width="10.5703125" style="6" customWidth="1"/>
    <col min="3" max="7" width="11.42578125" style="6" customWidth="1"/>
    <col min="8" max="12" width="8.5703125" style="6"/>
    <col min="13" max="13" width="7.5703125" style="6" bestFit="1" customWidth="1"/>
    <col min="14" max="15" width="10" style="6" bestFit="1" customWidth="1"/>
    <col min="16" max="16" width="17.42578125" style="6" bestFit="1" customWidth="1"/>
    <col min="17" max="16384" width="8.5703125" style="6"/>
  </cols>
  <sheetData>
    <row r="1" spans="1:3" x14ac:dyDescent="0.25">
      <c r="A1" s="152" t="s">
        <v>37</v>
      </c>
    </row>
    <row r="3" spans="1:3" x14ac:dyDescent="0.25">
      <c r="C3" s="102" t="s">
        <v>204</v>
      </c>
    </row>
    <row r="31" spans="1:8" ht="45" x14ac:dyDescent="0.25">
      <c r="A31" s="153"/>
      <c r="B31" s="243"/>
      <c r="C31" s="227"/>
      <c r="D31" s="198" t="s">
        <v>163</v>
      </c>
      <c r="E31" s="198" t="s">
        <v>164</v>
      </c>
      <c r="F31" s="198" t="s">
        <v>159</v>
      </c>
      <c r="G31" s="244"/>
      <c r="H31" s="140"/>
    </row>
    <row r="32" spans="1:8" x14ac:dyDescent="0.25">
      <c r="B32" s="226"/>
      <c r="C32" s="247" t="s">
        <v>42</v>
      </c>
      <c r="D32" s="246">
        <v>1.4604007139990438E-2</v>
      </c>
      <c r="E32" s="225">
        <v>-1.4604007139990438E-2</v>
      </c>
      <c r="F32" s="269" t="s">
        <v>85</v>
      </c>
      <c r="G32" s="225"/>
    </row>
    <row r="33" spans="1:17" x14ac:dyDescent="0.25">
      <c r="B33" s="226"/>
      <c r="C33" s="247" t="s">
        <v>79</v>
      </c>
      <c r="D33" s="246">
        <v>2.0498185008596126E-2</v>
      </c>
      <c r="E33" s="225">
        <v>-1.6374449280765369E-2</v>
      </c>
      <c r="F33" s="225">
        <v>4.1237357278307574E-3</v>
      </c>
      <c r="G33" s="225"/>
    </row>
    <row r="34" spans="1:17" x14ac:dyDescent="0.25">
      <c r="A34" s="153"/>
      <c r="B34" s="226"/>
      <c r="C34" s="247" t="s">
        <v>165</v>
      </c>
      <c r="D34" s="246">
        <v>2.2152821984448012E-2</v>
      </c>
      <c r="E34" s="225">
        <v>-1.7982927870230814E-2</v>
      </c>
      <c r="F34" s="225">
        <v>4.1698941142171986E-3</v>
      </c>
      <c r="G34" s="225"/>
      <c r="L34" s="153"/>
      <c r="Q34" s="140"/>
    </row>
    <row r="35" spans="1:17" x14ac:dyDescent="0.25">
      <c r="B35" s="226"/>
      <c r="C35" s="247" t="s">
        <v>166</v>
      </c>
      <c r="D35" s="246">
        <v>2.6578221766776267E-2</v>
      </c>
      <c r="E35" s="225">
        <v>-1.9589304992544632E-2</v>
      </c>
      <c r="F35" s="225">
        <v>6.9889167742316349E-3</v>
      </c>
      <c r="G35" s="225"/>
    </row>
    <row r="36" spans="1:17" x14ac:dyDescent="0.25">
      <c r="B36" s="226"/>
      <c r="C36" s="247" t="s">
        <v>167</v>
      </c>
      <c r="D36" s="246">
        <v>3.1087289968702692E-2</v>
      </c>
      <c r="E36" s="225">
        <v>-2.1207660671285433E-2</v>
      </c>
      <c r="F36" s="225">
        <v>9.8796292974172584E-3</v>
      </c>
      <c r="G36" s="225"/>
    </row>
    <row r="37" spans="1:17" x14ac:dyDescent="0.25">
      <c r="B37" s="226"/>
      <c r="C37" s="247" t="s">
        <v>168</v>
      </c>
      <c r="D37" s="246">
        <v>3.5594787933944216E-2</v>
      </c>
      <c r="E37" s="225">
        <v>-2.282631563486115E-2</v>
      </c>
      <c r="F37" s="225">
        <v>1.2768472299083067E-2</v>
      </c>
      <c r="G37" s="225"/>
    </row>
    <row r="38" spans="1:17" x14ac:dyDescent="0.25">
      <c r="B38" s="226"/>
      <c r="C38" s="247" t="s">
        <v>169</v>
      </c>
      <c r="D38" s="246">
        <v>4.0050074857117313E-2</v>
      </c>
      <c r="E38" s="225">
        <v>-2.443163917864144E-2</v>
      </c>
      <c r="F38" s="225">
        <v>1.5618435678475873E-2</v>
      </c>
      <c r="G38" s="225"/>
    </row>
    <row r="39" spans="1:17" x14ac:dyDescent="0.25">
      <c r="B39" s="226"/>
      <c r="C39" s="247" t="s">
        <v>170</v>
      </c>
      <c r="D39" s="246">
        <v>4.4447388078018069E-2</v>
      </c>
      <c r="E39" s="225">
        <v>-2.6038727390389926E-2</v>
      </c>
      <c r="F39" s="225">
        <v>1.8408660687628142E-2</v>
      </c>
      <c r="G39" s="225"/>
    </row>
    <row r="40" spans="1:17" x14ac:dyDescent="0.25">
      <c r="B40" s="226"/>
      <c r="C40" s="247" t="s">
        <v>171</v>
      </c>
      <c r="D40" s="246">
        <v>4.8771496756445432E-2</v>
      </c>
      <c r="E40" s="225">
        <v>-2.7630416303532135E-2</v>
      </c>
      <c r="F40" s="225">
        <v>2.1141080452913297E-2</v>
      </c>
      <c r="G40" s="225"/>
    </row>
    <row r="41" spans="1:17" x14ac:dyDescent="0.25">
      <c r="B41" s="226"/>
      <c r="C41" s="247" t="s">
        <v>172</v>
      </c>
      <c r="D41" s="246">
        <v>5.2996790861031595E-2</v>
      </c>
      <c r="E41" s="225">
        <v>-2.9177844961270738E-2</v>
      </c>
      <c r="F41" s="225">
        <v>2.3818945899760857E-2</v>
      </c>
      <c r="G41" s="225"/>
    </row>
    <row r="42" spans="1:17" x14ac:dyDescent="0.25">
      <c r="B42" s="226"/>
      <c r="C42" s="247" t="s">
        <v>173</v>
      </c>
      <c r="D42" s="246">
        <v>5.7075362295458065E-2</v>
      </c>
      <c r="E42" s="225">
        <v>-3.0680711914295333E-2</v>
      </c>
      <c r="F42" s="225">
        <v>2.6394650381162732E-2</v>
      </c>
      <c r="G42" s="225"/>
    </row>
    <row r="43" spans="1:17" x14ac:dyDescent="0.25">
      <c r="B43" s="226"/>
      <c r="C43" s="247" t="s">
        <v>174</v>
      </c>
      <c r="D43" s="246">
        <v>6.0994647100582888E-2</v>
      </c>
      <c r="E43" s="225">
        <v>-3.213745823086489E-2</v>
      </c>
      <c r="F43" s="225">
        <v>2.8857188869717998E-2</v>
      </c>
      <c r="G43" s="225"/>
    </row>
    <row r="44" spans="1:17" x14ac:dyDescent="0.25">
      <c r="B44" s="226"/>
      <c r="C44" s="247" t="s">
        <v>175</v>
      </c>
      <c r="D44" s="246">
        <v>6.4749863657500573E-2</v>
      </c>
      <c r="E44" s="225">
        <v>-3.3553926703394188E-2</v>
      </c>
      <c r="F44" s="225">
        <v>3.1195936954106385E-2</v>
      </c>
      <c r="G44" s="225"/>
    </row>
    <row r="45" spans="1:17" x14ac:dyDescent="0.25">
      <c r="B45" s="226"/>
      <c r="C45" s="247" t="s">
        <v>176</v>
      </c>
      <c r="D45" s="246">
        <v>6.8314185119225268E-2</v>
      </c>
      <c r="E45" s="225">
        <v>-3.4895516648877578E-2</v>
      </c>
      <c r="F45" s="225">
        <v>3.341866847034769E-2</v>
      </c>
      <c r="G45" s="225"/>
    </row>
    <row r="46" spans="1:17" x14ac:dyDescent="0.25">
      <c r="B46" s="226"/>
      <c r="C46" s="247" t="s">
        <v>177</v>
      </c>
      <c r="D46" s="246">
        <v>7.1708310682136789E-2</v>
      </c>
      <c r="E46" s="225">
        <v>-3.6186273349107623E-2</v>
      </c>
      <c r="F46" s="225">
        <v>3.5522037333029166E-2</v>
      </c>
      <c r="G46" s="225"/>
    </row>
    <row r="47" spans="1:17" x14ac:dyDescent="0.25">
      <c r="B47" s="226"/>
      <c r="C47" s="247" t="s">
        <v>178</v>
      </c>
      <c r="D47" s="246">
        <v>7.499108139772459E-2</v>
      </c>
      <c r="E47" s="225">
        <v>-3.7437959342778715E-2</v>
      </c>
      <c r="F47" s="225">
        <v>3.7553122054945876E-2</v>
      </c>
      <c r="G47" s="225"/>
    </row>
    <row r="48" spans="1:17" x14ac:dyDescent="0.25">
      <c r="B48" s="226"/>
      <c r="C48" s="247" t="s">
        <v>179</v>
      </c>
      <c r="D48" s="246">
        <v>7.809672675221746E-2</v>
      </c>
      <c r="E48" s="225">
        <v>-3.8622465883565882E-2</v>
      </c>
      <c r="F48" s="225">
        <v>3.9474260868651578E-2</v>
      </c>
      <c r="G48" s="225"/>
    </row>
    <row r="49" spans="2:7" x14ac:dyDescent="0.25">
      <c r="B49" s="226"/>
      <c r="C49" s="247" t="s">
        <v>180</v>
      </c>
      <c r="D49" s="246">
        <v>8.1064019683623867E-2</v>
      </c>
      <c r="E49" s="225">
        <v>-3.9756151037424026E-2</v>
      </c>
      <c r="F49" s="225">
        <v>4.1307868646199841E-2</v>
      </c>
      <c r="G49" s="225"/>
    </row>
    <row r="50" spans="2:7" x14ac:dyDescent="0.25">
      <c r="B50" s="226"/>
      <c r="C50" s="247" t="s">
        <v>181</v>
      </c>
      <c r="D50" s="246">
        <v>8.3935003492800586E-2</v>
      </c>
      <c r="E50" s="225">
        <v>-4.0858669854020535E-2</v>
      </c>
      <c r="F50" s="225">
        <v>4.3076333638780051E-2</v>
      </c>
      <c r="G50" s="225"/>
    </row>
    <row r="51" spans="2:7" x14ac:dyDescent="0.25">
      <c r="B51" s="226"/>
      <c r="C51" s="247" t="s">
        <v>182</v>
      </c>
      <c r="D51" s="246">
        <v>8.6725041895631128E-2</v>
      </c>
      <c r="E51" s="225">
        <v>-4.1918113774066068E-2</v>
      </c>
      <c r="F51" s="225">
        <v>4.4806928121565059E-2</v>
      </c>
      <c r="G51" s="225"/>
    </row>
    <row r="52" spans="2:7" ht="15.75" thickBot="1" x14ac:dyDescent="0.3">
      <c r="B52" s="226"/>
      <c r="C52" s="259" t="s">
        <v>183</v>
      </c>
      <c r="D52" s="257">
        <v>8.9448956561332338E-2</v>
      </c>
      <c r="E52" s="258">
        <v>-4.2927020410389982E-2</v>
      </c>
      <c r="F52" s="258">
        <v>4.6521936150942356E-2</v>
      </c>
      <c r="G52" s="225"/>
    </row>
    <row r="53" spans="2:7" x14ac:dyDescent="0.25">
      <c r="B53" s="226"/>
      <c r="C53" s="7"/>
      <c r="D53" s="7"/>
      <c r="E53" s="7"/>
      <c r="F53" s="7"/>
    </row>
  </sheetData>
  <hyperlinks>
    <hyperlink ref="A1" location="Index!A1" display="Return to Index" xr:uid="{5F226B4B-DEDB-4960-B745-907F4D5FA956}"/>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7F174-179E-4A1D-8D4A-CB4AFBECBFE4}">
  <dimension ref="A1:O33"/>
  <sheetViews>
    <sheetView topLeftCell="A4" workbookViewId="0">
      <selection activeCell="I18" sqref="I18"/>
    </sheetView>
  </sheetViews>
  <sheetFormatPr defaultColWidth="8.5703125" defaultRowHeight="15" x14ac:dyDescent="0.25"/>
  <cols>
    <col min="1" max="1" width="8.5703125" style="6"/>
    <col min="2" max="2" width="14.42578125" style="6" customWidth="1"/>
    <col min="3" max="14" width="14.42578125" style="6" bestFit="1" customWidth="1"/>
    <col min="15" max="16384" width="8.5703125" style="6"/>
  </cols>
  <sheetData>
    <row r="1" spans="1:2" x14ac:dyDescent="0.25">
      <c r="A1" s="152" t="s">
        <v>37</v>
      </c>
    </row>
    <row r="4" spans="1:2" x14ac:dyDescent="0.25">
      <c r="B4" s="156" t="s">
        <v>205</v>
      </c>
    </row>
    <row r="27" spans="1:15" x14ac:dyDescent="0.25">
      <c r="A27" s="153"/>
      <c r="B27" s="181"/>
      <c r="C27" s="181">
        <v>2025</v>
      </c>
      <c r="D27" s="181">
        <v>2026</v>
      </c>
      <c r="E27" s="181">
        <v>2027</v>
      </c>
      <c r="F27" s="181">
        <v>2028</v>
      </c>
      <c r="G27" s="181">
        <v>2029</v>
      </c>
      <c r="H27" s="181">
        <v>2030</v>
      </c>
      <c r="I27" s="181">
        <v>2031</v>
      </c>
      <c r="J27" s="181">
        <v>2032</v>
      </c>
      <c r="K27" s="181">
        <v>2033</v>
      </c>
      <c r="L27" s="181">
        <v>2034</v>
      </c>
      <c r="M27" s="181">
        <v>2035</v>
      </c>
      <c r="N27" s="181">
        <v>2036</v>
      </c>
      <c r="O27" s="140"/>
    </row>
    <row r="28" spans="1:15" x14ac:dyDescent="0.25">
      <c r="B28" s="183" t="s">
        <v>191</v>
      </c>
      <c r="C28" s="213">
        <v>1931301</v>
      </c>
      <c r="D28" s="214">
        <v>1934180</v>
      </c>
      <c r="E28" s="214">
        <v>1936545</v>
      </c>
      <c r="F28" s="214">
        <v>1938324</v>
      </c>
      <c r="G28" s="214">
        <v>1939582</v>
      </c>
      <c r="H28" s="214">
        <v>1940347</v>
      </c>
      <c r="I28" s="214">
        <v>1940634</v>
      </c>
      <c r="J28" s="214">
        <v>1940471</v>
      </c>
      <c r="K28" s="214">
        <v>1939927</v>
      </c>
      <c r="L28" s="214">
        <v>1939054</v>
      </c>
      <c r="M28" s="214">
        <v>1937878</v>
      </c>
      <c r="N28" s="214">
        <v>1936429</v>
      </c>
    </row>
    <row r="29" spans="1:15" x14ac:dyDescent="0.25">
      <c r="B29" s="183" t="s">
        <v>192</v>
      </c>
      <c r="C29" s="217" t="s">
        <v>85</v>
      </c>
      <c r="D29" s="215">
        <v>0.14907049703800701</v>
      </c>
      <c r="E29" s="215">
        <v>0.1222740386106774</v>
      </c>
      <c r="F29" s="215">
        <v>9.1864635213744064E-2</v>
      </c>
      <c r="G29" s="215">
        <v>6.490143030783295E-2</v>
      </c>
      <c r="H29" s="215">
        <v>3.94414879082194E-2</v>
      </c>
      <c r="I29" s="215">
        <v>1.4791168796096781E-2</v>
      </c>
      <c r="J29" s="215">
        <v>-8.3993169242628958E-3</v>
      </c>
      <c r="K29" s="215">
        <v>-2.8034430816023533E-2</v>
      </c>
      <c r="L29" s="215">
        <v>-4.5001693362688389E-2</v>
      </c>
      <c r="M29" s="215">
        <v>-6.0648130480120716E-2</v>
      </c>
      <c r="N29" s="215">
        <v>-7.4772508898909018E-2</v>
      </c>
    </row>
    <row r="30" spans="1:15" x14ac:dyDescent="0.25">
      <c r="B30" s="183" t="s">
        <v>193</v>
      </c>
      <c r="C30" s="213">
        <v>58829244</v>
      </c>
      <c r="D30" s="214">
        <v>58951205</v>
      </c>
      <c r="E30" s="214">
        <v>59148234</v>
      </c>
      <c r="F30" s="214">
        <v>59337395</v>
      </c>
      <c r="G30" s="214">
        <v>59517870</v>
      </c>
      <c r="H30" s="214">
        <v>59689702</v>
      </c>
      <c r="I30" s="214">
        <v>59853157</v>
      </c>
      <c r="J30" s="214">
        <v>60008116</v>
      </c>
      <c r="K30" s="214">
        <v>60154788</v>
      </c>
      <c r="L30" s="214">
        <v>60293598</v>
      </c>
      <c r="M30" s="214">
        <v>60425280</v>
      </c>
      <c r="N30" s="214">
        <v>60550770</v>
      </c>
    </row>
    <row r="31" spans="1:15" x14ac:dyDescent="0.25">
      <c r="B31" s="183" t="s">
        <v>192</v>
      </c>
      <c r="C31" s="218" t="s">
        <v>85</v>
      </c>
      <c r="D31" s="215">
        <v>0.20731355990228262</v>
      </c>
      <c r="E31" s="215">
        <v>0.33422387209896726</v>
      </c>
      <c r="F31" s="215">
        <v>0.31980836486174719</v>
      </c>
      <c r="G31" s="215">
        <v>0.30415052767314776</v>
      </c>
      <c r="H31" s="215">
        <v>0.28870656829621089</v>
      </c>
      <c r="I31" s="215">
        <v>0.27384120631059611</v>
      </c>
      <c r="J31" s="215">
        <v>0.25889862417783577</v>
      </c>
      <c r="K31" s="215">
        <v>0.24442027141795286</v>
      </c>
      <c r="L31" s="215">
        <v>0.230754699027449</v>
      </c>
      <c r="M31" s="215">
        <v>0.21840129693371427</v>
      </c>
      <c r="N31" s="215">
        <v>0.20767797848847369</v>
      </c>
    </row>
    <row r="32" spans="1:15" ht="15.75" thickBot="1" x14ac:dyDescent="0.3">
      <c r="B32" s="188" t="s">
        <v>194</v>
      </c>
      <c r="C32" s="219" t="s">
        <v>85</v>
      </c>
      <c r="D32" s="216">
        <v>5.8243062864275608E-2</v>
      </c>
      <c r="E32" s="216">
        <v>0.21194983348828986</v>
      </c>
      <c r="F32" s="216">
        <v>0.22794372964800313</v>
      </c>
      <c r="G32" s="216">
        <v>0.2392490973653148</v>
      </c>
      <c r="H32" s="216">
        <v>0.2492650803879915</v>
      </c>
      <c r="I32" s="216">
        <v>0.25905003751449934</v>
      </c>
      <c r="J32" s="216">
        <v>0.26729794110209865</v>
      </c>
      <c r="K32" s="216">
        <v>0.27245470223397639</v>
      </c>
      <c r="L32" s="216">
        <v>0.27575639239013738</v>
      </c>
      <c r="M32" s="216">
        <v>0.27904942741383498</v>
      </c>
      <c r="N32" s="216">
        <v>0.28245048738738271</v>
      </c>
    </row>
    <row r="33" spans="2:14" x14ac:dyDescent="0.25">
      <c r="B33" s="7"/>
      <c r="C33" s="7"/>
      <c r="D33" s="7"/>
      <c r="E33" s="7"/>
      <c r="F33" s="7"/>
      <c r="G33" s="7"/>
      <c r="H33" s="7"/>
      <c r="I33" s="7"/>
      <c r="J33" s="7"/>
      <c r="K33" s="7"/>
      <c r="L33" s="7"/>
      <c r="M33" s="7"/>
      <c r="N33" s="7"/>
    </row>
  </sheetData>
  <hyperlinks>
    <hyperlink ref="A1" location="Index!A1" display="Return to Index" xr:uid="{4665F3CB-C072-421D-8752-6700EEAB066F}"/>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5034E-4084-4FCB-8B1D-0F73210669AF}">
  <dimension ref="A1:F18"/>
  <sheetViews>
    <sheetView showGridLines="0" zoomScaleNormal="100" workbookViewId="0">
      <selection activeCell="C38" sqref="C38"/>
    </sheetView>
  </sheetViews>
  <sheetFormatPr defaultRowHeight="15" x14ac:dyDescent="0.25"/>
  <cols>
    <col min="3" max="3" width="42.42578125" customWidth="1"/>
    <col min="4" max="6" width="14.42578125" customWidth="1"/>
  </cols>
  <sheetData>
    <row r="1" spans="1:6" x14ac:dyDescent="0.25">
      <c r="A1" s="152" t="s">
        <v>37</v>
      </c>
    </row>
    <row r="3" spans="1:6" x14ac:dyDescent="0.25">
      <c r="C3" s="156" t="s">
        <v>38</v>
      </c>
    </row>
    <row r="5" spans="1:6" ht="1.5" customHeight="1" x14ac:dyDescent="0.25">
      <c r="C5" s="30"/>
      <c r="D5" s="30"/>
      <c r="E5" s="30"/>
      <c r="F5" s="30"/>
    </row>
    <row r="6" spans="1:6" ht="21" customHeight="1" x14ac:dyDescent="0.25">
      <c r="C6" s="47" t="s">
        <v>39</v>
      </c>
      <c r="D6" s="48" t="s">
        <v>40</v>
      </c>
      <c r="E6" s="48" t="s">
        <v>41</v>
      </c>
      <c r="F6" s="48" t="s">
        <v>42</v>
      </c>
    </row>
    <row r="7" spans="1:6" ht="13.5" customHeight="1" x14ac:dyDescent="0.25">
      <c r="C7" s="3" t="s">
        <v>43</v>
      </c>
      <c r="D7" s="45">
        <v>16030</v>
      </c>
      <c r="E7" s="46">
        <v>16512</v>
      </c>
      <c r="F7" s="14" t="s">
        <v>44</v>
      </c>
    </row>
    <row r="8" spans="1:6" ht="13.5" customHeight="1" x14ac:dyDescent="0.25">
      <c r="C8" s="1" t="s">
        <v>45</v>
      </c>
      <c r="D8" s="41">
        <v>318</v>
      </c>
      <c r="E8" s="35">
        <v>322</v>
      </c>
      <c r="F8" s="8" t="s">
        <v>46</v>
      </c>
    </row>
    <row r="9" spans="1:6" ht="13.5" customHeight="1" thickBot="1" x14ac:dyDescent="0.3">
      <c r="C9" s="4" t="s">
        <v>47</v>
      </c>
      <c r="D9" s="42">
        <v>132</v>
      </c>
      <c r="E9" s="36">
        <v>89</v>
      </c>
      <c r="F9" s="9" t="s">
        <v>48</v>
      </c>
    </row>
    <row r="10" spans="1:6" ht="15" customHeight="1" thickBot="1" x14ac:dyDescent="0.3">
      <c r="C10" s="33" t="s">
        <v>49</v>
      </c>
      <c r="D10" s="43">
        <v>16480</v>
      </c>
      <c r="E10" s="37">
        <v>16923</v>
      </c>
      <c r="F10" s="39" t="s">
        <v>50</v>
      </c>
    </row>
    <row r="11" spans="1:6" ht="13.5" customHeight="1" x14ac:dyDescent="0.25">
      <c r="C11" s="3" t="s">
        <v>51</v>
      </c>
      <c r="D11" s="44">
        <v>228</v>
      </c>
      <c r="E11" s="38">
        <v>6</v>
      </c>
      <c r="F11" s="14" t="s">
        <v>52</v>
      </c>
    </row>
    <row r="12" spans="1:6" ht="13.5" customHeight="1" x14ac:dyDescent="0.25">
      <c r="C12" s="2" t="s">
        <v>53</v>
      </c>
      <c r="D12" s="40">
        <v>16708</v>
      </c>
      <c r="E12" s="34">
        <v>16929</v>
      </c>
      <c r="F12" s="8" t="s">
        <v>54</v>
      </c>
    </row>
    <row r="13" spans="1:6" ht="12" customHeight="1" x14ac:dyDescent="0.25">
      <c r="C13" s="15" t="s">
        <v>55</v>
      </c>
      <c r="D13" s="44"/>
      <c r="E13" s="38"/>
      <c r="F13" s="14"/>
    </row>
    <row r="14" spans="1:6" ht="13.5" customHeight="1" thickBot="1" x14ac:dyDescent="0.3">
      <c r="C14" s="11" t="s">
        <v>56</v>
      </c>
      <c r="D14" s="42">
        <v>772</v>
      </c>
      <c r="E14" s="36">
        <v>801</v>
      </c>
      <c r="F14" s="9">
        <v>831</v>
      </c>
    </row>
    <row r="15" spans="1:6" ht="15" customHeight="1" thickBot="1" x14ac:dyDescent="0.3">
      <c r="C15" s="33" t="s">
        <v>57</v>
      </c>
      <c r="D15" s="43">
        <v>17480</v>
      </c>
      <c r="E15" s="37">
        <v>17730</v>
      </c>
      <c r="F15" s="31">
        <v>18312</v>
      </c>
    </row>
    <row r="16" spans="1:6" ht="18" customHeight="1" x14ac:dyDescent="0.25">
      <c r="C16" s="22" t="s">
        <v>58</v>
      </c>
      <c r="D16" s="20"/>
      <c r="E16" s="21"/>
      <c r="F16" s="21"/>
    </row>
    <row r="17" spans="3:6" ht="12" customHeight="1" x14ac:dyDescent="0.25">
      <c r="C17" s="23" t="s">
        <v>59</v>
      </c>
      <c r="D17" s="6"/>
      <c r="E17" s="6"/>
      <c r="F17" s="6"/>
    </row>
    <row r="18" spans="3:6" ht="12" customHeight="1" x14ac:dyDescent="0.25"/>
  </sheetData>
  <hyperlinks>
    <hyperlink ref="A1" location="Index!A1" display="Return to Index" xr:uid="{1A34DE4F-DBD7-4AE4-A795-A307C454606E}"/>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422B0-81F8-47C9-A2AA-0D68CDCD72DB}">
  <dimension ref="A1:G9"/>
  <sheetViews>
    <sheetView showGridLines="0" workbookViewId="0"/>
  </sheetViews>
  <sheetFormatPr defaultRowHeight="15" x14ac:dyDescent="0.25"/>
  <cols>
    <col min="3" max="3" width="28" customWidth="1"/>
    <col min="4" max="7" width="14.42578125" customWidth="1"/>
  </cols>
  <sheetData>
    <row r="1" spans="1:7" x14ac:dyDescent="0.25">
      <c r="A1" s="152" t="s">
        <v>37</v>
      </c>
    </row>
    <row r="2" spans="1:7" x14ac:dyDescent="0.25">
      <c r="C2" s="212" t="s">
        <v>206</v>
      </c>
    </row>
    <row r="4" spans="1:7" ht="2.25" customHeight="1" x14ac:dyDescent="0.25"/>
    <row r="5" spans="1:7" ht="25.5" customHeight="1" x14ac:dyDescent="0.25">
      <c r="A5">
        <v>34</v>
      </c>
      <c r="C5" s="51" t="s">
        <v>184</v>
      </c>
      <c r="D5" s="97"/>
      <c r="E5" s="50" t="s">
        <v>40</v>
      </c>
      <c r="F5" s="50" t="s">
        <v>41</v>
      </c>
      <c r="G5" s="50" t="s">
        <v>42</v>
      </c>
    </row>
    <row r="6" spans="1:7" ht="13.5" customHeight="1" x14ac:dyDescent="0.25">
      <c r="A6">
        <v>18</v>
      </c>
      <c r="C6" s="52" t="s">
        <v>185</v>
      </c>
      <c r="D6" s="98"/>
      <c r="E6" s="13">
        <v>125.7</v>
      </c>
      <c r="F6" s="13">
        <v>125.5</v>
      </c>
      <c r="G6" s="13">
        <v>125.2</v>
      </c>
    </row>
    <row r="7" spans="1:7" ht="13.5" customHeight="1" x14ac:dyDescent="0.25">
      <c r="A7">
        <v>18</v>
      </c>
      <c r="C7" s="52" t="s">
        <v>186</v>
      </c>
      <c r="D7" s="98"/>
      <c r="E7" s="13">
        <v>123.8</v>
      </c>
      <c r="F7" s="13">
        <v>123.5</v>
      </c>
      <c r="G7" s="94">
        <v>123</v>
      </c>
    </row>
    <row r="8" spans="1:7" ht="13.5" customHeight="1" thickBot="1" x14ac:dyDescent="0.3">
      <c r="A8">
        <v>18</v>
      </c>
      <c r="C8" s="66" t="s">
        <v>187</v>
      </c>
      <c r="D8" s="99"/>
      <c r="E8" s="95">
        <v>124</v>
      </c>
      <c r="F8" s="65">
        <v>124.6</v>
      </c>
      <c r="G8" s="65">
        <v>124.9</v>
      </c>
    </row>
    <row r="9" spans="1:7" x14ac:dyDescent="0.25">
      <c r="A9">
        <v>24</v>
      </c>
      <c r="C9" s="330" t="s">
        <v>188</v>
      </c>
      <c r="D9" s="330"/>
      <c r="E9" s="330"/>
      <c r="F9" s="330"/>
      <c r="G9" s="330"/>
    </row>
  </sheetData>
  <mergeCells count="1">
    <mergeCell ref="C9:G9"/>
  </mergeCells>
  <hyperlinks>
    <hyperlink ref="A1" location="Index!A1" display="Return to Index" xr:uid="{8BA98548-DA38-47F3-88FF-2E51F3D26F09}"/>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2B585-532F-43FE-8ECF-4F15FA48E59B}">
  <dimension ref="A1:J9"/>
  <sheetViews>
    <sheetView showGridLines="0" topLeftCell="B1" workbookViewId="0">
      <selection activeCell="I13" sqref="I13"/>
    </sheetView>
  </sheetViews>
  <sheetFormatPr defaultRowHeight="15" x14ac:dyDescent="0.25"/>
  <cols>
    <col min="3" max="3" width="28" customWidth="1"/>
    <col min="4" max="7" width="14.42578125" customWidth="1"/>
  </cols>
  <sheetData>
    <row r="1" spans="1:10" x14ac:dyDescent="0.25">
      <c r="A1" s="152" t="s">
        <v>37</v>
      </c>
    </row>
    <row r="2" spans="1:10" x14ac:dyDescent="0.25">
      <c r="C2" s="212" t="s">
        <v>207</v>
      </c>
    </row>
    <row r="4" spans="1:10" ht="4.5" customHeight="1" x14ac:dyDescent="0.25"/>
    <row r="5" spans="1:10" ht="25.5" customHeight="1" x14ac:dyDescent="0.25">
      <c r="A5">
        <v>34</v>
      </c>
      <c r="C5" s="51" t="s">
        <v>184</v>
      </c>
      <c r="D5" s="97"/>
      <c r="E5" s="50" t="s">
        <v>40</v>
      </c>
      <c r="F5" s="50" t="s">
        <v>41</v>
      </c>
      <c r="G5" s="50" t="s">
        <v>42</v>
      </c>
    </row>
    <row r="6" spans="1:10" ht="13.5" customHeight="1" x14ac:dyDescent="0.25">
      <c r="A6">
        <v>18</v>
      </c>
      <c r="C6" s="52" t="s">
        <v>185</v>
      </c>
      <c r="D6" s="98"/>
      <c r="E6" s="13">
        <v>125.5</v>
      </c>
      <c r="F6" s="13">
        <v>125.2</v>
      </c>
      <c r="G6" s="13">
        <v>124.9</v>
      </c>
      <c r="J6" s="13"/>
    </row>
    <row r="7" spans="1:10" ht="13.5" customHeight="1" x14ac:dyDescent="0.25">
      <c r="A7">
        <v>18</v>
      </c>
      <c r="C7" s="52" t="s">
        <v>186</v>
      </c>
      <c r="D7" s="98"/>
      <c r="E7" s="13">
        <v>123.9</v>
      </c>
      <c r="F7" s="13">
        <v>123.6</v>
      </c>
      <c r="G7" s="13">
        <v>123.2</v>
      </c>
      <c r="J7" s="13"/>
    </row>
    <row r="8" spans="1:10" ht="13.5" customHeight="1" thickBot="1" x14ac:dyDescent="0.3">
      <c r="A8">
        <v>18</v>
      </c>
      <c r="C8" s="66" t="s">
        <v>187</v>
      </c>
      <c r="D8" s="99"/>
      <c r="E8" s="65">
        <v>122.9</v>
      </c>
      <c r="F8" s="65">
        <v>123.2</v>
      </c>
      <c r="G8" s="65">
        <v>123.5</v>
      </c>
    </row>
    <row r="9" spans="1:10" ht="18" customHeight="1" x14ac:dyDescent="0.25">
      <c r="A9">
        <v>24</v>
      </c>
      <c r="C9" s="69" t="s">
        <v>189</v>
      </c>
    </row>
  </sheetData>
  <hyperlinks>
    <hyperlink ref="A1" location="Index!A1" display="Return to Index" xr:uid="{A51392E3-A35F-4B59-AB18-911B56156726}"/>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671C9-F0CE-4805-92E6-08FB6F7AF258}">
  <dimension ref="A1:B3"/>
  <sheetViews>
    <sheetView workbookViewId="0"/>
  </sheetViews>
  <sheetFormatPr defaultColWidth="8.5703125" defaultRowHeight="15" x14ac:dyDescent="0.25"/>
  <cols>
    <col min="1" max="1" width="12.5703125" style="6" bestFit="1" customWidth="1"/>
    <col min="2" max="16384" width="8.5703125" style="6"/>
  </cols>
  <sheetData>
    <row r="1" spans="1:2" x14ac:dyDescent="0.25">
      <c r="A1" s="152" t="s">
        <v>37</v>
      </c>
    </row>
    <row r="3" spans="1:2" x14ac:dyDescent="0.25">
      <c r="B3" s="156" t="s">
        <v>190</v>
      </c>
    </row>
  </sheetData>
  <hyperlinks>
    <hyperlink ref="A1" location="Index!A1" display="Return to Index" xr:uid="{47E30842-6AC4-40C8-BE1B-B82AAAAD424A}"/>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15956-6F9E-4932-BE57-1C7DB8BC7E02}">
  <dimension ref="A1:H53"/>
  <sheetViews>
    <sheetView workbookViewId="0">
      <selection activeCell="S13" sqref="S13"/>
    </sheetView>
  </sheetViews>
  <sheetFormatPr defaultColWidth="8.5703125" defaultRowHeight="15" x14ac:dyDescent="0.25"/>
  <cols>
    <col min="1" max="1" width="8.5703125" style="6"/>
    <col min="2" max="2" width="9.5703125" style="6" customWidth="1"/>
    <col min="3" max="7" width="9.42578125" style="6" customWidth="1"/>
    <col min="8" max="16384" width="8.5703125" style="6"/>
  </cols>
  <sheetData>
    <row r="1" spans="1:2" x14ac:dyDescent="0.25">
      <c r="A1" s="152" t="s">
        <v>37</v>
      </c>
    </row>
    <row r="3" spans="1:2" x14ac:dyDescent="0.25">
      <c r="B3" s="156" t="s">
        <v>208</v>
      </c>
    </row>
    <row r="26" spans="1:8" x14ac:dyDescent="0.25">
      <c r="B26" s="19"/>
      <c r="C26" s="19"/>
      <c r="D26" s="19"/>
      <c r="E26" s="19"/>
      <c r="F26" s="19"/>
      <c r="G26" s="19"/>
    </row>
    <row r="27" spans="1:8" ht="30" x14ac:dyDescent="0.25">
      <c r="A27" s="153"/>
      <c r="B27" s="151" t="s">
        <v>195</v>
      </c>
      <c r="C27" s="182" t="s">
        <v>108</v>
      </c>
      <c r="D27" s="182" t="s">
        <v>110</v>
      </c>
      <c r="E27" s="182" t="s">
        <v>109</v>
      </c>
      <c r="F27" s="198" t="s">
        <v>196</v>
      </c>
      <c r="G27" s="198" t="s">
        <v>197</v>
      </c>
      <c r="H27" s="140"/>
    </row>
    <row r="28" spans="1:8" x14ac:dyDescent="0.25">
      <c r="A28" s="153"/>
      <c r="B28" s="200">
        <v>2023</v>
      </c>
      <c r="C28" s="140">
        <v>1.4</v>
      </c>
      <c r="D28" s="6">
        <v>1.06</v>
      </c>
      <c r="E28" s="6">
        <v>0.92</v>
      </c>
      <c r="F28" s="6">
        <v>0.48</v>
      </c>
      <c r="G28" s="6">
        <v>1.32</v>
      </c>
      <c r="H28" s="140"/>
    </row>
    <row r="29" spans="1:8" x14ac:dyDescent="0.25">
      <c r="A29" s="153"/>
      <c r="B29" s="200">
        <v>2024</v>
      </c>
      <c r="C29" s="199">
        <v>1.1399999999999999</v>
      </c>
      <c r="D29" s="197">
        <v>0.83</v>
      </c>
      <c r="E29" s="197">
        <v>0.77</v>
      </c>
      <c r="F29" s="197">
        <v>0.39</v>
      </c>
      <c r="G29" s="197">
        <v>1.07</v>
      </c>
      <c r="H29" s="140"/>
    </row>
    <row r="30" spans="1:8" x14ac:dyDescent="0.25">
      <c r="A30" s="153"/>
      <c r="B30" s="200">
        <v>2025</v>
      </c>
      <c r="C30" s="199">
        <v>0.99</v>
      </c>
      <c r="D30" s="197">
        <v>0.73</v>
      </c>
      <c r="E30" s="197">
        <v>0.63</v>
      </c>
      <c r="F30" s="197">
        <v>0.33</v>
      </c>
      <c r="G30" s="197">
        <v>0.93</v>
      </c>
      <c r="H30" s="140"/>
    </row>
    <row r="31" spans="1:8" x14ac:dyDescent="0.25">
      <c r="A31" s="153"/>
      <c r="B31" s="200">
        <v>2026</v>
      </c>
      <c r="C31" s="199">
        <v>0.83</v>
      </c>
      <c r="D31" s="197">
        <v>0.63</v>
      </c>
      <c r="E31" s="197">
        <v>0.5</v>
      </c>
      <c r="F31" s="197">
        <v>0.27</v>
      </c>
      <c r="G31" s="197">
        <v>0.78</v>
      </c>
      <c r="H31" s="140"/>
    </row>
    <row r="32" spans="1:8" x14ac:dyDescent="0.25">
      <c r="A32" s="153"/>
      <c r="B32" s="200">
        <v>2027</v>
      </c>
      <c r="C32" s="199">
        <v>0.68</v>
      </c>
      <c r="D32" s="197">
        <v>0.52</v>
      </c>
      <c r="E32" s="197">
        <v>0.36</v>
      </c>
      <c r="F32" s="197">
        <v>0.21</v>
      </c>
      <c r="G32" s="197">
        <v>0.64</v>
      </c>
      <c r="H32" s="140"/>
    </row>
    <row r="33" spans="1:8" x14ac:dyDescent="0.25">
      <c r="A33" s="153"/>
      <c r="B33" s="200">
        <v>2028</v>
      </c>
      <c r="C33" s="199">
        <v>0.53</v>
      </c>
      <c r="D33" s="197">
        <v>0.42</v>
      </c>
      <c r="E33" s="197">
        <v>0.23</v>
      </c>
      <c r="F33" s="197">
        <v>0.14000000000000001</v>
      </c>
      <c r="G33" s="197">
        <v>0.49</v>
      </c>
      <c r="H33" s="140"/>
    </row>
    <row r="34" spans="1:8" x14ac:dyDescent="0.25">
      <c r="A34" s="153"/>
      <c r="B34" s="200">
        <v>2029</v>
      </c>
      <c r="C34" s="199">
        <v>0.52</v>
      </c>
      <c r="D34" s="197">
        <v>0.4</v>
      </c>
      <c r="E34" s="197">
        <v>0.23</v>
      </c>
      <c r="F34" s="197">
        <v>0.11</v>
      </c>
      <c r="G34" s="197">
        <v>0.48</v>
      </c>
      <c r="H34" s="140"/>
    </row>
    <row r="35" spans="1:8" x14ac:dyDescent="0.25">
      <c r="A35" s="153"/>
      <c r="B35" s="200">
        <v>2030</v>
      </c>
      <c r="C35" s="199">
        <v>0.5</v>
      </c>
      <c r="D35" s="197">
        <v>0.39</v>
      </c>
      <c r="E35" s="197">
        <v>0.22</v>
      </c>
      <c r="F35" s="197">
        <v>0.08</v>
      </c>
      <c r="G35" s="197">
        <v>0.46</v>
      </c>
      <c r="H35" s="140"/>
    </row>
    <row r="36" spans="1:8" x14ac:dyDescent="0.25">
      <c r="A36" s="153"/>
      <c r="B36" s="200">
        <v>2031</v>
      </c>
      <c r="C36" s="199">
        <v>0.49</v>
      </c>
      <c r="D36" s="197">
        <v>0.37</v>
      </c>
      <c r="E36" s="197">
        <v>0.21</v>
      </c>
      <c r="F36" s="197">
        <v>0.05</v>
      </c>
      <c r="G36" s="197">
        <v>0.45</v>
      </c>
      <c r="H36" s="140"/>
    </row>
    <row r="37" spans="1:8" x14ac:dyDescent="0.25">
      <c r="A37" s="153"/>
      <c r="B37" s="200">
        <v>2032</v>
      </c>
      <c r="C37" s="199">
        <v>0.48</v>
      </c>
      <c r="D37" s="197">
        <v>0.36</v>
      </c>
      <c r="E37" s="197">
        <v>0.21</v>
      </c>
      <c r="F37" s="197">
        <v>0.03</v>
      </c>
      <c r="G37" s="197">
        <v>0.44</v>
      </c>
      <c r="H37" s="140"/>
    </row>
    <row r="38" spans="1:8" x14ac:dyDescent="0.25">
      <c r="A38" s="153"/>
      <c r="B38" s="200">
        <v>2033</v>
      </c>
      <c r="C38" s="199">
        <v>0.46</v>
      </c>
      <c r="D38" s="197">
        <v>0.34</v>
      </c>
      <c r="E38" s="197">
        <v>0.2</v>
      </c>
      <c r="F38" s="197">
        <v>0.01</v>
      </c>
      <c r="G38" s="197">
        <v>0.43</v>
      </c>
      <c r="H38" s="140"/>
    </row>
    <row r="39" spans="1:8" x14ac:dyDescent="0.25">
      <c r="A39" s="153"/>
      <c r="B39" s="200">
        <v>2034</v>
      </c>
      <c r="C39" s="199">
        <v>0.45</v>
      </c>
      <c r="D39" s="197">
        <v>0.33</v>
      </c>
      <c r="E39" s="197">
        <v>0.18</v>
      </c>
      <c r="F39" s="197">
        <v>-0.01</v>
      </c>
      <c r="G39" s="197">
        <v>0.41</v>
      </c>
      <c r="H39" s="140"/>
    </row>
    <row r="40" spans="1:8" x14ac:dyDescent="0.25">
      <c r="A40" s="153"/>
      <c r="B40" s="200">
        <v>2035</v>
      </c>
      <c r="C40" s="199">
        <v>0.44</v>
      </c>
      <c r="D40" s="197">
        <v>0.31</v>
      </c>
      <c r="E40" s="197">
        <v>0.17</v>
      </c>
      <c r="F40" s="197">
        <v>-0.03</v>
      </c>
      <c r="G40" s="197">
        <v>0.4</v>
      </c>
      <c r="H40" s="140"/>
    </row>
    <row r="41" spans="1:8" x14ac:dyDescent="0.25">
      <c r="A41" s="153"/>
      <c r="B41" s="200">
        <v>2036</v>
      </c>
      <c r="C41" s="199">
        <v>0.43</v>
      </c>
      <c r="D41" s="197">
        <v>0.3</v>
      </c>
      <c r="E41" s="197">
        <v>0.16</v>
      </c>
      <c r="F41" s="197">
        <v>-0.04</v>
      </c>
      <c r="G41" s="197">
        <v>0.39</v>
      </c>
      <c r="H41" s="140"/>
    </row>
    <row r="42" spans="1:8" x14ac:dyDescent="0.25">
      <c r="A42" s="153"/>
      <c r="B42" s="200">
        <v>2037</v>
      </c>
      <c r="C42" s="199">
        <v>0.42</v>
      </c>
      <c r="D42" s="197">
        <v>0.28999999999999998</v>
      </c>
      <c r="E42" s="197">
        <v>0.15</v>
      </c>
      <c r="F42" s="197">
        <v>-0.05</v>
      </c>
      <c r="G42" s="197">
        <v>0.38</v>
      </c>
      <c r="H42" s="140"/>
    </row>
    <row r="43" spans="1:8" x14ac:dyDescent="0.25">
      <c r="A43" s="153"/>
      <c r="B43" s="200">
        <v>2038</v>
      </c>
      <c r="C43" s="199">
        <v>0.41</v>
      </c>
      <c r="D43" s="197">
        <v>0.28000000000000003</v>
      </c>
      <c r="E43" s="197">
        <v>0.14000000000000001</v>
      </c>
      <c r="F43" s="197">
        <v>-0.06</v>
      </c>
      <c r="G43" s="197">
        <v>0.37</v>
      </c>
      <c r="H43" s="140"/>
    </row>
    <row r="44" spans="1:8" x14ac:dyDescent="0.25">
      <c r="A44" s="153"/>
      <c r="B44" s="200">
        <v>2039</v>
      </c>
      <c r="C44" s="199">
        <v>0.41</v>
      </c>
      <c r="D44" s="197">
        <v>0.27</v>
      </c>
      <c r="E44" s="197">
        <v>0.12</v>
      </c>
      <c r="F44" s="197">
        <v>-7.0000000000000007E-2</v>
      </c>
      <c r="G44" s="197">
        <v>0.37</v>
      </c>
      <c r="H44" s="140"/>
    </row>
    <row r="45" spans="1:8" x14ac:dyDescent="0.25">
      <c r="A45" s="153"/>
      <c r="B45" s="200">
        <v>2040</v>
      </c>
      <c r="C45" s="199">
        <v>0.4</v>
      </c>
      <c r="D45" s="197">
        <v>0.27</v>
      </c>
      <c r="E45" s="197">
        <v>0.11</v>
      </c>
      <c r="F45" s="197">
        <v>-7.0000000000000007E-2</v>
      </c>
      <c r="G45" s="197">
        <v>0.36</v>
      </c>
      <c r="H45" s="140"/>
    </row>
    <row r="46" spans="1:8" x14ac:dyDescent="0.25">
      <c r="A46" s="153"/>
      <c r="B46" s="200">
        <v>2041</v>
      </c>
      <c r="C46" s="199">
        <v>0.39</v>
      </c>
      <c r="D46" s="197">
        <v>0.26</v>
      </c>
      <c r="E46" s="197">
        <v>0.1</v>
      </c>
      <c r="F46" s="197">
        <v>-7.0000000000000007E-2</v>
      </c>
      <c r="G46" s="197">
        <v>0.35</v>
      </c>
      <c r="H46" s="140"/>
    </row>
    <row r="47" spans="1:8" x14ac:dyDescent="0.25">
      <c r="A47" s="153"/>
      <c r="B47" s="200">
        <v>2042</v>
      </c>
      <c r="C47" s="199">
        <v>0.38</v>
      </c>
      <c r="D47" s="197">
        <v>0.26</v>
      </c>
      <c r="E47" s="197">
        <v>0.09</v>
      </c>
      <c r="F47" s="197">
        <v>-0.08</v>
      </c>
      <c r="G47" s="197">
        <v>0.34</v>
      </c>
      <c r="H47" s="140"/>
    </row>
    <row r="48" spans="1:8" x14ac:dyDescent="0.25">
      <c r="A48" s="153"/>
      <c r="B48" s="200">
        <v>2043</v>
      </c>
      <c r="C48" s="199">
        <v>0.38</v>
      </c>
      <c r="D48" s="197">
        <v>0.25</v>
      </c>
      <c r="E48" s="197">
        <v>0.08</v>
      </c>
      <c r="F48" s="197">
        <v>-0.08</v>
      </c>
      <c r="G48" s="197">
        <v>0.34</v>
      </c>
      <c r="H48" s="140"/>
    </row>
    <row r="49" spans="1:8" x14ac:dyDescent="0.25">
      <c r="A49" s="153"/>
      <c r="B49" s="200">
        <v>2044</v>
      </c>
      <c r="C49" s="199">
        <v>0.37</v>
      </c>
      <c r="D49" s="197">
        <v>0.25</v>
      </c>
      <c r="E49" s="197">
        <v>7.0000000000000007E-2</v>
      </c>
      <c r="F49" s="197">
        <v>-0.08</v>
      </c>
      <c r="G49" s="197">
        <v>0.33</v>
      </c>
      <c r="H49" s="140"/>
    </row>
    <row r="50" spans="1:8" x14ac:dyDescent="0.25">
      <c r="A50" s="153"/>
      <c r="B50" s="200">
        <v>2045</v>
      </c>
      <c r="C50" s="199">
        <v>0.36</v>
      </c>
      <c r="D50" s="197">
        <v>0.24</v>
      </c>
      <c r="E50" s="197">
        <v>0.06</v>
      </c>
      <c r="F50" s="197">
        <v>-0.09</v>
      </c>
      <c r="G50" s="197">
        <v>0.32</v>
      </c>
      <c r="H50" s="140"/>
    </row>
    <row r="51" spans="1:8" x14ac:dyDescent="0.25">
      <c r="A51" s="153"/>
      <c r="B51" s="200">
        <v>2046</v>
      </c>
      <c r="C51" s="199">
        <v>0.35</v>
      </c>
      <c r="D51" s="197">
        <v>0.24</v>
      </c>
      <c r="E51" s="197">
        <v>0.05</v>
      </c>
      <c r="F51" s="197">
        <v>-0.1</v>
      </c>
      <c r="G51" s="197">
        <v>0.31</v>
      </c>
      <c r="H51" s="140"/>
    </row>
    <row r="52" spans="1:8" ht="15.75" thickBot="1" x14ac:dyDescent="0.3">
      <c r="A52" s="153"/>
      <c r="B52" s="201">
        <v>2047</v>
      </c>
      <c r="C52" s="202">
        <v>0.35</v>
      </c>
      <c r="D52" s="203">
        <v>0.23</v>
      </c>
      <c r="E52" s="203">
        <v>0.04</v>
      </c>
      <c r="F52" s="203">
        <v>-0.11</v>
      </c>
      <c r="G52" s="203">
        <v>0.31</v>
      </c>
      <c r="H52" s="140"/>
    </row>
    <row r="53" spans="1:8" x14ac:dyDescent="0.25">
      <c r="B53" s="7"/>
      <c r="C53" s="7"/>
      <c r="D53" s="7"/>
      <c r="E53" s="7"/>
      <c r="F53" s="7"/>
      <c r="G53" s="7"/>
    </row>
  </sheetData>
  <hyperlinks>
    <hyperlink ref="A1" location="Index!A1" display="Return to Index" xr:uid="{ADAE5802-911A-4162-A2DF-42A2DF360069}"/>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7125E-2C8E-4948-9C85-54FEA76B4F8F}">
  <dimension ref="A1:H34"/>
  <sheetViews>
    <sheetView workbookViewId="0"/>
  </sheetViews>
  <sheetFormatPr defaultColWidth="8.5703125" defaultRowHeight="15" x14ac:dyDescent="0.25"/>
  <cols>
    <col min="1" max="16384" width="8.5703125" style="6"/>
  </cols>
  <sheetData>
    <row r="1" spans="1:8" x14ac:dyDescent="0.25">
      <c r="A1" s="152" t="s">
        <v>37</v>
      </c>
    </row>
    <row r="2" spans="1:8" x14ac:dyDescent="0.25">
      <c r="H2"/>
    </row>
    <row r="3" spans="1:8" x14ac:dyDescent="0.25">
      <c r="B3" s="156" t="s">
        <v>209</v>
      </c>
    </row>
    <row r="5" spans="1:8" x14ac:dyDescent="0.25">
      <c r="B5"/>
    </row>
    <row r="26" spans="1:6" x14ac:dyDescent="0.25">
      <c r="A26" s="153"/>
      <c r="B26" s="204" t="s">
        <v>195</v>
      </c>
      <c r="C26" s="181" t="s">
        <v>111</v>
      </c>
      <c r="D26" s="181" t="s">
        <v>109</v>
      </c>
      <c r="E26" s="181" t="s">
        <v>110</v>
      </c>
      <c r="F26" s="140"/>
    </row>
    <row r="27" spans="1:6" x14ac:dyDescent="0.25">
      <c r="B27" s="141">
        <v>2023</v>
      </c>
      <c r="C27" s="206">
        <v>3.3148923315928016</v>
      </c>
      <c r="D27" s="207">
        <v>9.5041643291761968</v>
      </c>
      <c r="E27" s="207">
        <v>5.4672247874681741</v>
      </c>
    </row>
    <row r="28" spans="1:6" x14ac:dyDescent="0.25">
      <c r="B28" s="141">
        <v>2024</v>
      </c>
      <c r="C28" s="206">
        <v>3.2887268481506027</v>
      </c>
      <c r="D28" s="207">
        <v>9.4624538432644449</v>
      </c>
      <c r="E28" s="207">
        <v>5.4359868810188505</v>
      </c>
    </row>
    <row r="29" spans="1:6" x14ac:dyDescent="0.25">
      <c r="B29" s="141">
        <v>2025</v>
      </c>
      <c r="C29" s="206">
        <v>3.2828927735328368</v>
      </c>
      <c r="D29" s="207">
        <v>9.4328885137466667</v>
      </c>
      <c r="E29" s="207">
        <v>5.4267211048981014</v>
      </c>
    </row>
    <row r="30" spans="1:6" x14ac:dyDescent="0.25">
      <c r="B30" s="141">
        <v>2026</v>
      </c>
      <c r="C30" s="206">
        <v>3.2809846719842279</v>
      </c>
      <c r="D30" s="207">
        <v>9.4091019852774842</v>
      </c>
      <c r="E30" s="207">
        <v>5.4204676562591043</v>
      </c>
    </row>
    <row r="31" spans="1:6" x14ac:dyDescent="0.25">
      <c r="B31" s="141">
        <v>2027</v>
      </c>
      <c r="C31" s="206">
        <v>3.2740537950803401</v>
      </c>
      <c r="D31" s="207">
        <v>9.3848330281509345</v>
      </c>
      <c r="E31" s="207">
        <v>5.4106957783388765</v>
      </c>
    </row>
    <row r="32" spans="1:6" x14ac:dyDescent="0.25">
      <c r="B32" s="141">
        <v>2028</v>
      </c>
      <c r="C32" s="206">
        <v>3.2666145859621918</v>
      </c>
      <c r="D32" s="207">
        <v>9.3612720949411408</v>
      </c>
      <c r="E32" s="207">
        <v>5.40078309807837</v>
      </c>
    </row>
    <row r="33" spans="2:5" ht="15.75" thickBot="1" x14ac:dyDescent="0.3">
      <c r="B33" s="205">
        <v>2029</v>
      </c>
      <c r="C33" s="208">
        <v>3.258822938388084</v>
      </c>
      <c r="D33" s="209">
        <v>9.3382290058431199</v>
      </c>
      <c r="E33" s="209">
        <v>5.3906767832921441</v>
      </c>
    </row>
    <row r="34" spans="2:5" x14ac:dyDescent="0.25">
      <c r="B34" s="7"/>
      <c r="C34" s="7"/>
      <c r="D34" s="7"/>
      <c r="E34" s="7"/>
    </row>
  </sheetData>
  <hyperlinks>
    <hyperlink ref="A1" location="Index!A1" display="Return to Index" xr:uid="{53DE7DB9-159D-437C-9994-67CE558B999F}"/>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08BC5-423E-477F-AB9A-C6B32A62BA83}">
  <dimension ref="A1:H22"/>
  <sheetViews>
    <sheetView showGridLines="0" workbookViewId="0">
      <selection activeCell="D25" sqref="D25"/>
    </sheetView>
  </sheetViews>
  <sheetFormatPr defaultRowHeight="15" x14ac:dyDescent="0.25"/>
  <cols>
    <col min="3" max="3" width="38" customWidth="1"/>
    <col min="4" max="6" width="15.5703125" customWidth="1"/>
  </cols>
  <sheetData>
    <row r="1" spans="1:8" x14ac:dyDescent="0.25">
      <c r="A1" s="152" t="s">
        <v>37</v>
      </c>
    </row>
    <row r="3" spans="1:8" x14ac:dyDescent="0.25">
      <c r="C3" s="18" t="s">
        <v>231</v>
      </c>
    </row>
    <row r="5" spans="1:8" ht="1.5" customHeight="1" x14ac:dyDescent="0.25">
      <c r="C5" s="30"/>
      <c r="D5" s="30"/>
      <c r="E5" s="30"/>
      <c r="F5" s="30"/>
    </row>
    <row r="6" spans="1:8" ht="12" customHeight="1" x14ac:dyDescent="0.25">
      <c r="C6" s="49" t="s">
        <v>39</v>
      </c>
      <c r="D6" s="318" t="s">
        <v>60</v>
      </c>
      <c r="E6" s="318" t="s">
        <v>61</v>
      </c>
      <c r="F6" s="50"/>
    </row>
    <row r="7" spans="1:8" ht="28.5" customHeight="1" x14ac:dyDescent="0.25">
      <c r="C7" s="51" t="s">
        <v>62</v>
      </c>
      <c r="D7" s="318"/>
      <c r="E7" s="318"/>
      <c r="F7" s="50" t="s">
        <v>63</v>
      </c>
    </row>
    <row r="8" spans="1:8" ht="12.6" customHeight="1" x14ac:dyDescent="0.25">
      <c r="C8" s="56" t="s">
        <v>64</v>
      </c>
      <c r="D8" s="53">
        <v>8481</v>
      </c>
      <c r="E8" s="53">
        <v>8412</v>
      </c>
      <c r="F8" s="53">
        <f t="shared" ref="F8:F16" si="0">E8-D8</f>
        <v>-69</v>
      </c>
      <c r="H8" s="26"/>
    </row>
    <row r="9" spans="1:8" ht="13.5" customHeight="1" x14ac:dyDescent="0.25">
      <c r="C9" s="56" t="s">
        <v>65</v>
      </c>
      <c r="D9" s="53">
        <v>3245</v>
      </c>
      <c r="E9" s="53">
        <v>3209</v>
      </c>
      <c r="F9" s="53">
        <f t="shared" si="0"/>
        <v>-36</v>
      </c>
      <c r="H9" s="26"/>
    </row>
    <row r="10" spans="1:8" ht="13.5" customHeight="1" x14ac:dyDescent="0.25">
      <c r="C10" s="56" t="s">
        <v>66</v>
      </c>
      <c r="D10" s="53">
        <v>1575</v>
      </c>
      <c r="E10" s="53">
        <v>1538</v>
      </c>
      <c r="F10" s="53">
        <f t="shared" si="0"/>
        <v>-37</v>
      </c>
      <c r="H10" s="26"/>
    </row>
    <row r="11" spans="1:8" ht="13.5" customHeight="1" x14ac:dyDescent="0.25">
      <c r="C11" s="56" t="s">
        <v>67</v>
      </c>
      <c r="D11" s="13">
        <v>922</v>
      </c>
      <c r="E11" s="13">
        <v>954</v>
      </c>
      <c r="F11" s="53">
        <f t="shared" si="0"/>
        <v>32</v>
      </c>
      <c r="H11" s="26"/>
    </row>
    <row r="12" spans="1:8" ht="13.5" customHeight="1" x14ac:dyDescent="0.25">
      <c r="C12" s="56" t="s">
        <v>68</v>
      </c>
      <c r="D12" s="13">
        <v>815</v>
      </c>
      <c r="E12" s="13">
        <v>811</v>
      </c>
      <c r="F12" s="53">
        <f t="shared" si="0"/>
        <v>-4</v>
      </c>
      <c r="H12" s="26"/>
    </row>
    <row r="13" spans="1:8" ht="13.5" customHeight="1" x14ac:dyDescent="0.25">
      <c r="C13" s="56" t="s">
        <v>69</v>
      </c>
      <c r="D13" s="13">
        <v>674</v>
      </c>
      <c r="E13" s="13">
        <v>672</v>
      </c>
      <c r="F13" s="53">
        <f t="shared" si="0"/>
        <v>-2</v>
      </c>
      <c r="H13" s="26"/>
    </row>
    <row r="14" spans="1:8" ht="13.5" customHeight="1" x14ac:dyDescent="0.25">
      <c r="C14" s="56" t="s">
        <v>70</v>
      </c>
      <c r="D14" s="13">
        <v>655</v>
      </c>
      <c r="E14" s="13">
        <v>645</v>
      </c>
      <c r="F14" s="53">
        <f t="shared" si="0"/>
        <v>-10</v>
      </c>
      <c r="H14" s="26"/>
    </row>
    <row r="15" spans="1:8" ht="13.5" customHeight="1" x14ac:dyDescent="0.25">
      <c r="C15" s="56" t="s">
        <v>71</v>
      </c>
      <c r="D15" s="13">
        <v>285</v>
      </c>
      <c r="E15" s="13">
        <v>285</v>
      </c>
      <c r="F15" s="53" t="s">
        <v>85</v>
      </c>
      <c r="H15" s="26"/>
    </row>
    <row r="16" spans="1:8" ht="13.5" customHeight="1" x14ac:dyDescent="0.25">
      <c r="C16" s="56" t="s">
        <v>72</v>
      </c>
      <c r="D16" s="13">
        <v>217</v>
      </c>
      <c r="E16" s="13">
        <v>194</v>
      </c>
      <c r="F16" s="53">
        <f t="shared" si="0"/>
        <v>-23</v>
      </c>
      <c r="H16" s="26"/>
    </row>
    <row r="17" spans="3:8" ht="13.5" customHeight="1" thickBot="1" x14ac:dyDescent="0.3">
      <c r="C17" s="56" t="s">
        <v>73</v>
      </c>
      <c r="D17" s="13">
        <v>140</v>
      </c>
      <c r="E17" s="13">
        <v>140</v>
      </c>
      <c r="F17" s="260" t="s">
        <v>85</v>
      </c>
      <c r="H17" s="26"/>
    </row>
    <row r="18" spans="3:8" ht="14.45" customHeight="1" x14ac:dyDescent="0.25">
      <c r="C18" s="311" t="s">
        <v>74</v>
      </c>
      <c r="D18" s="229">
        <v>17010</v>
      </c>
      <c r="E18" s="229">
        <v>16860</v>
      </c>
      <c r="F18" s="229">
        <v>-150</v>
      </c>
      <c r="H18" s="26"/>
    </row>
    <row r="19" spans="3:8" ht="14.45" customHeight="1" thickBot="1" x14ac:dyDescent="0.3">
      <c r="C19" s="56" t="s">
        <v>76</v>
      </c>
      <c r="D19" s="13"/>
      <c r="E19" s="13">
        <v>620</v>
      </c>
      <c r="F19" s="53"/>
      <c r="H19" s="26"/>
    </row>
    <row r="20" spans="3:8" ht="14.45" customHeight="1" thickBot="1" x14ac:dyDescent="0.3">
      <c r="C20" s="57" t="s">
        <v>75</v>
      </c>
      <c r="D20" s="309"/>
      <c r="E20" s="220">
        <v>17480</v>
      </c>
      <c r="F20" s="310"/>
      <c r="H20" s="26"/>
    </row>
    <row r="21" spans="3:8" ht="18" customHeight="1" x14ac:dyDescent="0.25">
      <c r="C21" s="10" t="s">
        <v>58</v>
      </c>
      <c r="D21" s="7"/>
      <c r="E21" s="7"/>
      <c r="F21" s="7"/>
      <c r="H21" s="26"/>
    </row>
    <row r="22" spans="3:8" ht="12" customHeight="1" x14ac:dyDescent="0.25">
      <c r="C22" s="10" t="s">
        <v>77</v>
      </c>
      <c r="D22" s="6"/>
      <c r="E22" s="6"/>
      <c r="F22" s="6"/>
    </row>
  </sheetData>
  <mergeCells count="2">
    <mergeCell ref="D6:D7"/>
    <mergeCell ref="E6:E7"/>
  </mergeCells>
  <hyperlinks>
    <hyperlink ref="A1" location="Index!A1" display="Return to Index" xr:uid="{7CB78FA4-37C6-4A18-B834-E17846982A2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0228C-113B-436B-AF4E-56CDD3C7BB1E}">
  <dimension ref="A1:G17"/>
  <sheetViews>
    <sheetView showGridLines="0" workbookViewId="0">
      <selection activeCell="C31" sqref="C31"/>
    </sheetView>
  </sheetViews>
  <sheetFormatPr defaultRowHeight="15" x14ac:dyDescent="0.25"/>
  <cols>
    <col min="3" max="3" width="28" customWidth="1"/>
    <col min="4" max="7" width="14.42578125" customWidth="1"/>
  </cols>
  <sheetData>
    <row r="1" spans="1:7" x14ac:dyDescent="0.25">
      <c r="A1" s="152" t="s">
        <v>37</v>
      </c>
    </row>
    <row r="3" spans="1:7" x14ac:dyDescent="0.25">
      <c r="C3" s="156" t="s">
        <v>78</v>
      </c>
    </row>
    <row r="5" spans="1:7" ht="2.25" customHeight="1" x14ac:dyDescent="0.25">
      <c r="C5" s="58"/>
      <c r="D5" s="19"/>
      <c r="E5" s="19"/>
      <c r="F5" s="19"/>
      <c r="G5" s="59"/>
    </row>
    <row r="6" spans="1:7" ht="21" customHeight="1" x14ac:dyDescent="0.25">
      <c r="C6" s="49" t="s">
        <v>39</v>
      </c>
      <c r="D6" s="50" t="s">
        <v>40</v>
      </c>
      <c r="E6" s="50" t="s">
        <v>41</v>
      </c>
      <c r="F6" s="50" t="s">
        <v>42</v>
      </c>
      <c r="G6" s="50" t="s">
        <v>79</v>
      </c>
    </row>
    <row r="7" spans="1:7" ht="13.5" customHeight="1" x14ac:dyDescent="0.25">
      <c r="C7" s="56" t="s">
        <v>80</v>
      </c>
      <c r="D7" s="53">
        <v>2239</v>
      </c>
      <c r="E7" s="53">
        <v>2198</v>
      </c>
      <c r="F7" s="53">
        <v>2209</v>
      </c>
      <c r="G7" s="53">
        <v>2217</v>
      </c>
    </row>
    <row r="8" spans="1:7" ht="13.5" customHeight="1" x14ac:dyDescent="0.25">
      <c r="C8" s="56" t="s">
        <v>81</v>
      </c>
      <c r="D8" s="13">
        <v>100</v>
      </c>
      <c r="E8" s="13">
        <v>110</v>
      </c>
      <c r="F8" s="13">
        <v>93</v>
      </c>
      <c r="G8" s="13">
        <v>79</v>
      </c>
    </row>
    <row r="9" spans="1:7" ht="13.5" customHeight="1" x14ac:dyDescent="0.25">
      <c r="C9" s="56" t="s">
        <v>82</v>
      </c>
      <c r="D9" s="53">
        <v>2339</v>
      </c>
      <c r="E9" s="53">
        <v>2308</v>
      </c>
      <c r="F9" s="53">
        <v>2302</v>
      </c>
      <c r="G9" s="53">
        <v>2296</v>
      </c>
    </row>
    <row r="10" spans="1:7" ht="13.5" customHeight="1" x14ac:dyDescent="0.25">
      <c r="C10" s="56" t="s">
        <v>83</v>
      </c>
      <c r="D10" s="13">
        <v>10</v>
      </c>
      <c r="E10" s="13">
        <v>84</v>
      </c>
      <c r="F10" s="13">
        <v>2</v>
      </c>
      <c r="G10" s="13">
        <v>35</v>
      </c>
    </row>
    <row r="11" spans="1:7" ht="13.5" customHeight="1" thickBot="1" x14ac:dyDescent="0.3">
      <c r="C11" s="56" t="s">
        <v>84</v>
      </c>
      <c r="D11" s="13">
        <v>3</v>
      </c>
      <c r="E11" s="13">
        <v>3</v>
      </c>
      <c r="F11" s="13">
        <v>3</v>
      </c>
      <c r="G11" s="54" t="s">
        <v>85</v>
      </c>
    </row>
    <row r="12" spans="1:7" ht="13.5" customHeight="1" thickBot="1" x14ac:dyDescent="0.3">
      <c r="C12" s="57" t="s">
        <v>86</v>
      </c>
      <c r="D12" s="55">
        <v>2352</v>
      </c>
      <c r="E12" s="55">
        <v>2395</v>
      </c>
      <c r="F12" s="55">
        <v>2307</v>
      </c>
      <c r="G12" s="55">
        <v>2331</v>
      </c>
    </row>
    <row r="13" spans="1:7" ht="13.5" customHeight="1" x14ac:dyDescent="0.25">
      <c r="C13" s="56" t="s">
        <v>87</v>
      </c>
      <c r="D13" s="13">
        <v>87</v>
      </c>
      <c r="E13" s="13">
        <v>155</v>
      </c>
      <c r="F13" s="13">
        <v>171</v>
      </c>
      <c r="G13" s="13">
        <v>114</v>
      </c>
    </row>
    <row r="14" spans="1:7" ht="13.5" customHeight="1" thickBot="1" x14ac:dyDescent="0.3">
      <c r="C14" s="56" t="s">
        <v>88</v>
      </c>
      <c r="D14" s="13">
        <v>232</v>
      </c>
      <c r="E14" s="13">
        <v>236</v>
      </c>
      <c r="F14" s="13">
        <v>241</v>
      </c>
      <c r="G14" s="13">
        <v>245</v>
      </c>
    </row>
    <row r="15" spans="1:7" ht="13.5" customHeight="1" thickBot="1" x14ac:dyDescent="0.3">
      <c r="C15" s="57" t="s">
        <v>89</v>
      </c>
      <c r="D15" s="55">
        <v>2671</v>
      </c>
      <c r="E15" s="55">
        <v>2786</v>
      </c>
      <c r="F15" s="55">
        <v>2719</v>
      </c>
      <c r="G15" s="55">
        <v>2690</v>
      </c>
    </row>
    <row r="16" spans="1:7" ht="18" customHeight="1" thickBot="1" x14ac:dyDescent="0.3">
      <c r="C16" s="60" t="s">
        <v>90</v>
      </c>
      <c r="D16" s="12"/>
      <c r="E16" s="12"/>
      <c r="F16" s="12"/>
      <c r="G16" s="12"/>
    </row>
    <row r="17" spans="3:7" ht="12" customHeight="1" thickBot="1" x14ac:dyDescent="0.3">
      <c r="C17" s="24" t="s">
        <v>59</v>
      </c>
      <c r="D17" s="16"/>
      <c r="E17" s="16"/>
      <c r="F17" s="16"/>
      <c r="G17" s="16"/>
    </row>
  </sheetData>
  <hyperlinks>
    <hyperlink ref="A1" location="Index!A1" display="Return to Index" xr:uid="{F9190656-835D-4FBC-955A-13D1ED94F8E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00E44-6395-4DCC-8A7E-DC3F5A5B480A}">
  <dimension ref="A1:H22"/>
  <sheetViews>
    <sheetView showGridLines="0" workbookViewId="0">
      <selection activeCell="C21" sqref="C21"/>
    </sheetView>
  </sheetViews>
  <sheetFormatPr defaultRowHeight="15" x14ac:dyDescent="0.25"/>
  <cols>
    <col min="3" max="3" width="38" customWidth="1"/>
    <col min="4" max="6" width="15.5703125" customWidth="1"/>
  </cols>
  <sheetData>
    <row r="1" spans="1:8" x14ac:dyDescent="0.25">
      <c r="A1" s="152" t="s">
        <v>37</v>
      </c>
    </row>
    <row r="3" spans="1:8" x14ac:dyDescent="0.25">
      <c r="C3" s="156" t="s">
        <v>91</v>
      </c>
    </row>
    <row r="5" spans="1:8" ht="2.25" customHeight="1" x14ac:dyDescent="0.25">
      <c r="C5" s="19"/>
      <c r="D5" s="19"/>
      <c r="E5" s="19"/>
      <c r="F5" s="19"/>
    </row>
    <row r="6" spans="1:8" ht="13.5" customHeight="1" x14ac:dyDescent="0.25">
      <c r="C6" s="49" t="s">
        <v>39</v>
      </c>
      <c r="D6" s="319" t="s">
        <v>60</v>
      </c>
      <c r="E6" s="319" t="s">
        <v>92</v>
      </c>
      <c r="F6" s="64"/>
      <c r="H6" s="323"/>
    </row>
    <row r="7" spans="1:8" ht="25.5" customHeight="1" x14ac:dyDescent="0.25">
      <c r="C7" s="51" t="s">
        <v>62</v>
      </c>
      <c r="D7" s="319"/>
      <c r="E7" s="319"/>
      <c r="F7" s="50" t="s">
        <v>63</v>
      </c>
      <c r="H7" s="323"/>
    </row>
    <row r="8" spans="1:8" ht="13.5" customHeight="1" x14ac:dyDescent="0.25">
      <c r="C8" s="56" t="s">
        <v>70</v>
      </c>
      <c r="D8" s="13">
        <v>942</v>
      </c>
      <c r="E8" s="13">
        <v>610</v>
      </c>
      <c r="F8" s="13">
        <f t="shared" ref="F8:F18" si="0">E8-D8</f>
        <v>-332</v>
      </c>
    </row>
    <row r="9" spans="1:8" ht="13.5" customHeight="1" x14ac:dyDescent="0.25">
      <c r="C9" s="56" t="s">
        <v>64</v>
      </c>
      <c r="D9" s="13">
        <v>463</v>
      </c>
      <c r="E9" s="13">
        <v>327</v>
      </c>
      <c r="F9" s="13">
        <f t="shared" si="0"/>
        <v>-136</v>
      </c>
    </row>
    <row r="10" spans="1:8" ht="13.5" customHeight="1" x14ac:dyDescent="0.25">
      <c r="C10" s="56" t="s">
        <v>68</v>
      </c>
      <c r="D10" s="13">
        <v>274</v>
      </c>
      <c r="E10" s="13">
        <v>222</v>
      </c>
      <c r="F10" s="13">
        <f t="shared" si="0"/>
        <v>-52</v>
      </c>
    </row>
    <row r="11" spans="1:8" ht="13.5" customHeight="1" x14ac:dyDescent="0.25">
      <c r="C11" s="56" t="s">
        <v>67</v>
      </c>
      <c r="D11" s="13">
        <v>295</v>
      </c>
      <c r="E11" s="13">
        <v>188</v>
      </c>
      <c r="F11" s="13">
        <f t="shared" si="0"/>
        <v>-107</v>
      </c>
    </row>
    <row r="12" spans="1:8" ht="13.5" customHeight="1" x14ac:dyDescent="0.25">
      <c r="C12" s="56" t="s">
        <v>65</v>
      </c>
      <c r="D12" s="13">
        <v>355</v>
      </c>
      <c r="E12" s="13">
        <v>283</v>
      </c>
      <c r="F12" s="13">
        <f t="shared" si="0"/>
        <v>-72</v>
      </c>
    </row>
    <row r="13" spans="1:8" ht="13.5" customHeight="1" x14ac:dyDescent="0.25">
      <c r="C13" s="56" t="s">
        <v>69</v>
      </c>
      <c r="D13" s="13">
        <v>123</v>
      </c>
      <c r="E13" s="13">
        <v>91</v>
      </c>
      <c r="F13" s="13">
        <f t="shared" si="0"/>
        <v>-32</v>
      </c>
    </row>
    <row r="14" spans="1:8" ht="13.5" customHeight="1" x14ac:dyDescent="0.25">
      <c r="C14" s="56" t="s">
        <v>66</v>
      </c>
      <c r="D14" s="13">
        <v>118</v>
      </c>
      <c r="E14" s="13">
        <v>85</v>
      </c>
      <c r="F14" s="13">
        <f t="shared" si="0"/>
        <v>-33</v>
      </c>
    </row>
    <row r="15" spans="1:8" ht="13.5" customHeight="1" x14ac:dyDescent="0.25">
      <c r="C15" s="56" t="s">
        <v>71</v>
      </c>
      <c r="D15" s="13">
        <v>40</v>
      </c>
      <c r="E15" s="13">
        <v>30</v>
      </c>
      <c r="F15" s="13">
        <f t="shared" si="0"/>
        <v>-10</v>
      </c>
    </row>
    <row r="16" spans="1:8" ht="13.5" customHeight="1" x14ac:dyDescent="0.25">
      <c r="C16" s="56" t="s">
        <v>72</v>
      </c>
      <c r="D16" s="13">
        <v>20</v>
      </c>
      <c r="E16" s="13">
        <v>14</v>
      </c>
      <c r="F16" s="13">
        <f t="shared" si="0"/>
        <v>-6</v>
      </c>
    </row>
    <row r="17" spans="3:6" ht="13.5" customHeight="1" thickBot="1" x14ac:dyDescent="0.3">
      <c r="C17" s="56" t="s">
        <v>73</v>
      </c>
      <c r="D17" s="13">
        <v>2</v>
      </c>
      <c r="E17" s="13">
        <v>2</v>
      </c>
      <c r="F17" s="13" t="s">
        <v>85</v>
      </c>
    </row>
    <row r="18" spans="3:6" ht="15" customHeight="1" x14ac:dyDescent="0.25">
      <c r="C18" s="228" t="s">
        <v>74</v>
      </c>
      <c r="D18" s="222">
        <f>SUM(D8:D17)</f>
        <v>2632</v>
      </c>
      <c r="E18" s="222">
        <v>1852</v>
      </c>
      <c r="F18" s="222">
        <f t="shared" si="0"/>
        <v>-780</v>
      </c>
    </row>
    <row r="19" spans="3:6" ht="15" customHeight="1" thickBot="1" x14ac:dyDescent="0.3">
      <c r="C19" s="68" t="s">
        <v>76</v>
      </c>
      <c r="D19" s="221"/>
      <c r="E19" s="221">
        <v>819</v>
      </c>
      <c r="F19" s="223"/>
    </row>
    <row r="20" spans="3:6" ht="15" customHeight="1" thickBot="1" x14ac:dyDescent="0.3">
      <c r="C20" s="57" t="s">
        <v>75</v>
      </c>
      <c r="D20" s="55"/>
      <c r="E20" s="55">
        <v>2671</v>
      </c>
      <c r="F20" s="55"/>
    </row>
    <row r="21" spans="3:6" ht="18" customHeight="1" thickBot="1" x14ac:dyDescent="0.3">
      <c r="C21" s="61" t="s">
        <v>58</v>
      </c>
      <c r="D21" s="62"/>
      <c r="E21" s="62"/>
      <c r="F21" s="63"/>
    </row>
    <row r="22" spans="3:6" ht="12" customHeight="1" thickBot="1" x14ac:dyDescent="0.3">
      <c r="C22" s="320" t="s">
        <v>77</v>
      </c>
      <c r="D22" s="321"/>
      <c r="E22" s="321"/>
      <c r="F22" s="322"/>
    </row>
  </sheetData>
  <mergeCells count="4">
    <mergeCell ref="D6:D7"/>
    <mergeCell ref="E6:E7"/>
    <mergeCell ref="C22:F22"/>
    <mergeCell ref="H6:H7"/>
  </mergeCells>
  <hyperlinks>
    <hyperlink ref="A1" location="Index!A1" display="Return to Index" xr:uid="{85E1A95D-4934-47AC-85C2-BBECEA3379F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9ACA6-4EF6-4747-B91E-53979462A07E}">
  <dimension ref="A1:G11"/>
  <sheetViews>
    <sheetView showGridLines="0" workbookViewId="0">
      <selection activeCell="J9" sqref="J9"/>
    </sheetView>
  </sheetViews>
  <sheetFormatPr defaultRowHeight="15" x14ac:dyDescent="0.25"/>
  <cols>
    <col min="3" max="3" width="28" customWidth="1"/>
    <col min="4" max="7" width="14.42578125" customWidth="1"/>
  </cols>
  <sheetData>
    <row r="1" spans="1:7" x14ac:dyDescent="0.25">
      <c r="A1" s="152" t="s">
        <v>37</v>
      </c>
    </row>
    <row r="2" spans="1:7" x14ac:dyDescent="0.25">
      <c r="C2" s="212" t="s">
        <v>93</v>
      </c>
    </row>
    <row r="4" spans="1:7" ht="2.25" customHeight="1" x14ac:dyDescent="0.25">
      <c r="C4" s="19"/>
      <c r="D4" s="19"/>
      <c r="E4" s="19"/>
      <c r="F4" s="19"/>
      <c r="G4" s="19"/>
    </row>
    <row r="5" spans="1:7" ht="21" customHeight="1" x14ac:dyDescent="0.25">
      <c r="C5" s="49" t="s">
        <v>39</v>
      </c>
      <c r="D5" s="50" t="s">
        <v>40</v>
      </c>
      <c r="E5" s="50" t="s">
        <v>41</v>
      </c>
      <c r="F5" s="50" t="s">
        <v>42</v>
      </c>
      <c r="G5" s="50" t="s">
        <v>79</v>
      </c>
    </row>
    <row r="6" spans="1:7" ht="13.5" customHeight="1" x14ac:dyDescent="0.25">
      <c r="C6" s="295" t="s">
        <v>94</v>
      </c>
      <c r="D6" s="296">
        <v>92</v>
      </c>
      <c r="E6" s="224">
        <v>93</v>
      </c>
      <c r="F6" s="224">
        <v>119</v>
      </c>
      <c r="G6" s="224">
        <v>141</v>
      </c>
    </row>
    <row r="7" spans="1:7" ht="12" customHeight="1" x14ac:dyDescent="0.25">
      <c r="C7" s="301" t="s">
        <v>95</v>
      </c>
      <c r="D7" s="297"/>
      <c r="E7" s="13"/>
      <c r="F7" s="13"/>
      <c r="G7" s="13"/>
    </row>
    <row r="8" spans="1:7" ht="13.5" customHeight="1" x14ac:dyDescent="0.25">
      <c r="C8" s="299" t="s">
        <v>67</v>
      </c>
      <c r="D8" s="297">
        <v>73</v>
      </c>
      <c r="E8" s="13">
        <v>81</v>
      </c>
      <c r="F8" s="13">
        <v>64</v>
      </c>
      <c r="G8" s="13">
        <v>105</v>
      </c>
    </row>
    <row r="9" spans="1:7" ht="13.5" customHeight="1" x14ac:dyDescent="0.25">
      <c r="C9" s="300" t="s">
        <v>68</v>
      </c>
      <c r="D9" s="296">
        <v>10</v>
      </c>
      <c r="E9" s="224">
        <v>12</v>
      </c>
      <c r="F9" s="224">
        <v>13</v>
      </c>
      <c r="G9" s="224">
        <v>13</v>
      </c>
    </row>
    <row r="10" spans="1:7" ht="13.5" customHeight="1" thickBot="1" x14ac:dyDescent="0.3">
      <c r="C10" s="293" t="s">
        <v>229</v>
      </c>
      <c r="D10" s="298">
        <f>D6-(D8+D9)</f>
        <v>9</v>
      </c>
      <c r="E10" s="294">
        <f t="shared" ref="E10:G10" si="0">E6-(E8+E9)</f>
        <v>0</v>
      </c>
      <c r="F10" s="294">
        <f t="shared" si="0"/>
        <v>42</v>
      </c>
      <c r="G10" s="294">
        <f t="shared" si="0"/>
        <v>23</v>
      </c>
    </row>
    <row r="11" spans="1:7" ht="18" customHeight="1" x14ac:dyDescent="0.25">
      <c r="C11" s="25" t="s">
        <v>59</v>
      </c>
      <c r="D11" s="7"/>
      <c r="E11" s="7"/>
      <c r="F11" s="7"/>
      <c r="G11" s="7"/>
    </row>
  </sheetData>
  <hyperlinks>
    <hyperlink ref="A1" location="Index!A1" display="Return to Index" xr:uid="{6EF2A1E3-FE4E-4C7E-8364-0E2415B4930B}"/>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8990F-06B5-4C66-B053-623CC34ED3DD}">
  <dimension ref="A1:K16"/>
  <sheetViews>
    <sheetView zoomScaleNormal="100" workbookViewId="0">
      <selection activeCell="C33" sqref="C33"/>
    </sheetView>
  </sheetViews>
  <sheetFormatPr defaultColWidth="8.5703125" defaultRowHeight="15" x14ac:dyDescent="0.25"/>
  <cols>
    <col min="1" max="2" width="8.5703125" style="6"/>
    <col min="3" max="3" width="15.42578125" style="6" customWidth="1"/>
    <col min="4" max="7" width="9.42578125" style="6" customWidth="1"/>
    <col min="8" max="10" width="10.5703125" style="6" customWidth="1"/>
    <col min="11" max="16384" width="8.5703125" style="6"/>
  </cols>
  <sheetData>
    <row r="1" spans="1:11" x14ac:dyDescent="0.25">
      <c r="A1" s="152" t="s">
        <v>37</v>
      </c>
    </row>
    <row r="3" spans="1:11" x14ac:dyDescent="0.25">
      <c r="C3" s="212" t="s">
        <v>226</v>
      </c>
      <c r="D3" s="19"/>
      <c r="E3" s="19"/>
      <c r="F3" s="19"/>
      <c r="G3" s="19"/>
      <c r="H3" s="19"/>
      <c r="I3" s="19"/>
      <c r="J3" s="19"/>
    </row>
    <row r="4" spans="1:11" x14ac:dyDescent="0.25">
      <c r="C4" s="19"/>
      <c r="D4" s="19"/>
      <c r="E4" s="19"/>
      <c r="F4" s="19"/>
      <c r="G4" s="19"/>
      <c r="H4" s="19"/>
      <c r="I4" s="19"/>
      <c r="J4" s="19"/>
    </row>
    <row r="5" spans="1:11" ht="2.1" customHeight="1" x14ac:dyDescent="0.25">
      <c r="C5" s="19"/>
      <c r="D5" s="19"/>
      <c r="E5" s="19"/>
      <c r="F5" s="19"/>
      <c r="G5" s="19"/>
      <c r="H5" s="19"/>
      <c r="I5" s="19"/>
      <c r="J5" s="19"/>
    </row>
    <row r="6" spans="1:11" ht="42" customHeight="1" x14ac:dyDescent="0.25">
      <c r="B6" s="153"/>
      <c r="C6" s="175" t="s">
        <v>39</v>
      </c>
      <c r="D6" s="176" t="s">
        <v>96</v>
      </c>
      <c r="E6" s="176" t="s">
        <v>40</v>
      </c>
      <c r="F6" s="176" t="s">
        <v>41</v>
      </c>
      <c r="G6" s="176" t="s">
        <v>42</v>
      </c>
      <c r="H6" s="177" t="s">
        <v>97</v>
      </c>
      <c r="I6" s="178" t="s">
        <v>98</v>
      </c>
      <c r="J6" s="179" t="s">
        <v>99</v>
      </c>
      <c r="K6" s="140"/>
    </row>
    <row r="7" spans="1:11" ht="13.5" customHeight="1" x14ac:dyDescent="0.25">
      <c r="C7" s="170" t="s">
        <v>64</v>
      </c>
      <c r="D7" s="171">
        <v>325</v>
      </c>
      <c r="E7" s="132">
        <v>425</v>
      </c>
      <c r="F7" s="132">
        <v>638</v>
      </c>
      <c r="G7" s="172">
        <v>850</v>
      </c>
      <c r="H7" s="173">
        <v>2238</v>
      </c>
      <c r="I7" s="174">
        <v>62.426778242677827</v>
      </c>
      <c r="J7" s="174">
        <v>49.893238434163699</v>
      </c>
    </row>
    <row r="8" spans="1:11" ht="13.5" customHeight="1" x14ac:dyDescent="0.25">
      <c r="C8" s="141" t="s">
        <v>67</v>
      </c>
      <c r="D8" s="142">
        <v>99</v>
      </c>
      <c r="E8" s="100">
        <v>146</v>
      </c>
      <c r="F8" s="100">
        <v>180</v>
      </c>
      <c r="G8" s="167">
        <v>197</v>
      </c>
      <c r="H8" s="164">
        <v>622</v>
      </c>
      <c r="I8" s="143">
        <v>17.350069735006972</v>
      </c>
      <c r="J8" s="143">
        <v>5.6583629893238427</v>
      </c>
    </row>
    <row r="9" spans="1:11" ht="13.5" customHeight="1" x14ac:dyDescent="0.25">
      <c r="C9" s="141" t="s">
        <v>65</v>
      </c>
      <c r="D9" s="142">
        <v>48</v>
      </c>
      <c r="E9" s="5" t="s">
        <v>85</v>
      </c>
      <c r="F9" s="100">
        <v>55</v>
      </c>
      <c r="G9" s="167">
        <v>112</v>
      </c>
      <c r="H9" s="164">
        <v>215</v>
      </c>
      <c r="I9" s="143">
        <v>5.9972105997210594</v>
      </c>
      <c r="J9" s="143">
        <v>19.033214709371293</v>
      </c>
    </row>
    <row r="10" spans="1:11" ht="13.5" customHeight="1" x14ac:dyDescent="0.25">
      <c r="C10" s="141" t="s">
        <v>71</v>
      </c>
      <c r="D10" s="142">
        <v>14</v>
      </c>
      <c r="E10" s="100">
        <v>34</v>
      </c>
      <c r="F10" s="100">
        <v>50</v>
      </c>
      <c r="G10" s="167">
        <v>67</v>
      </c>
      <c r="H10" s="164">
        <v>165</v>
      </c>
      <c r="I10" s="143">
        <v>4.6025104602510458</v>
      </c>
      <c r="J10" s="143">
        <v>1.6903914590747333</v>
      </c>
    </row>
    <row r="11" spans="1:11" ht="13.5" customHeight="1" x14ac:dyDescent="0.25">
      <c r="C11" s="141" t="s">
        <v>70</v>
      </c>
      <c r="D11" s="142">
        <v>63</v>
      </c>
      <c r="E11" s="100">
        <v>20</v>
      </c>
      <c r="F11" s="100">
        <v>21</v>
      </c>
      <c r="G11" s="167">
        <v>21</v>
      </c>
      <c r="H11" s="164">
        <v>125</v>
      </c>
      <c r="I11" s="143">
        <v>3.4867503486750349</v>
      </c>
      <c r="J11" s="143">
        <v>3.8256227758007118</v>
      </c>
    </row>
    <row r="12" spans="1:11" ht="13.5" customHeight="1" x14ac:dyDescent="0.25">
      <c r="C12" s="141" t="s">
        <v>100</v>
      </c>
      <c r="D12" s="142">
        <v>7</v>
      </c>
      <c r="E12" s="100">
        <v>15</v>
      </c>
      <c r="F12" s="100">
        <v>28</v>
      </c>
      <c r="G12" s="167">
        <v>38</v>
      </c>
      <c r="H12" s="164">
        <v>88</v>
      </c>
      <c r="I12" s="143">
        <v>2.4546722454672243</v>
      </c>
      <c r="J12" s="143">
        <v>3.9857651245551602</v>
      </c>
    </row>
    <row r="13" spans="1:11" ht="13.5" customHeight="1" x14ac:dyDescent="0.25">
      <c r="C13" s="141" t="s">
        <v>68</v>
      </c>
      <c r="D13" s="142">
        <v>67</v>
      </c>
      <c r="E13" s="100">
        <v>3</v>
      </c>
      <c r="F13" s="100">
        <v>3</v>
      </c>
      <c r="G13" s="167">
        <v>3</v>
      </c>
      <c r="H13" s="164">
        <v>76</v>
      </c>
      <c r="I13" s="143">
        <v>2.1199442119944214</v>
      </c>
      <c r="J13" s="143">
        <v>4.8102016607354683</v>
      </c>
    </row>
    <row r="14" spans="1:11" ht="13.5" customHeight="1" thickBot="1" x14ac:dyDescent="0.3">
      <c r="C14" s="144" t="s">
        <v>66</v>
      </c>
      <c r="D14" s="145">
        <v>31</v>
      </c>
      <c r="E14" s="125">
        <v>6</v>
      </c>
      <c r="F14" s="125">
        <v>9</v>
      </c>
      <c r="G14" s="168">
        <v>10</v>
      </c>
      <c r="H14" s="165">
        <v>56</v>
      </c>
      <c r="I14" s="146">
        <v>1.5620641562064157</v>
      </c>
      <c r="J14" s="146">
        <v>9.1221826809015418</v>
      </c>
    </row>
    <row r="15" spans="1:11" ht="15" customHeight="1" thickBot="1" x14ac:dyDescent="0.3">
      <c r="B15" s="153"/>
      <c r="C15" s="147" t="s">
        <v>101</v>
      </c>
      <c r="D15" s="148">
        <v>654</v>
      </c>
      <c r="E15" s="148">
        <v>649</v>
      </c>
      <c r="F15" s="148">
        <v>984</v>
      </c>
      <c r="G15" s="169">
        <v>1298</v>
      </c>
      <c r="H15" s="166">
        <v>3585</v>
      </c>
      <c r="I15" s="149">
        <v>100</v>
      </c>
      <c r="J15" s="150">
        <v>98.018979833926451</v>
      </c>
      <c r="K15" s="140"/>
    </row>
    <row r="16" spans="1:11" ht="18" customHeight="1" x14ac:dyDescent="0.25">
      <c r="C16" s="10" t="s">
        <v>59</v>
      </c>
      <c r="D16" s="7"/>
      <c r="E16" s="7"/>
      <c r="F16" s="7"/>
      <c r="G16" s="7"/>
      <c r="H16" s="7"/>
      <c r="I16" s="7"/>
      <c r="J16" s="7"/>
    </row>
  </sheetData>
  <hyperlinks>
    <hyperlink ref="A1" location="Index!A1" display="Return to Index" xr:uid="{DFD5F697-C24F-40D3-91D1-CA6022BF3F9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82989-319D-4DC4-B494-CAE1329E176D}">
  <dimension ref="A1:I15"/>
  <sheetViews>
    <sheetView showGridLines="0" workbookViewId="0">
      <selection activeCell="I41" sqref="I41"/>
    </sheetView>
  </sheetViews>
  <sheetFormatPr defaultRowHeight="15" x14ac:dyDescent="0.25"/>
  <cols>
    <col min="3" max="3" width="42.42578125" customWidth="1"/>
    <col min="4" max="6" width="14.42578125" customWidth="1"/>
  </cols>
  <sheetData>
    <row r="1" spans="1:9" x14ac:dyDescent="0.25">
      <c r="A1" s="152" t="s">
        <v>37</v>
      </c>
    </row>
    <row r="3" spans="1:9" x14ac:dyDescent="0.25">
      <c r="C3" s="212" t="s">
        <v>102</v>
      </c>
    </row>
    <row r="4" spans="1:9" x14ac:dyDescent="0.25">
      <c r="C4" s="29"/>
    </row>
    <row r="5" spans="1:9" ht="2.25" customHeight="1" x14ac:dyDescent="0.25">
      <c r="C5" s="19"/>
      <c r="D5" s="19"/>
      <c r="E5" s="19"/>
      <c r="F5" s="19"/>
    </row>
    <row r="6" spans="1:9" ht="21" customHeight="1" x14ac:dyDescent="0.25">
      <c r="C6" s="49" t="s">
        <v>228</v>
      </c>
      <c r="D6" s="50" t="s">
        <v>40</v>
      </c>
      <c r="E6" s="50" t="s">
        <v>41</v>
      </c>
      <c r="F6" s="50" t="s">
        <v>42</v>
      </c>
    </row>
    <row r="7" spans="1:9" ht="13.5" customHeight="1" x14ac:dyDescent="0.25">
      <c r="C7" s="56" t="s">
        <v>67</v>
      </c>
      <c r="D7" s="17">
        <v>16</v>
      </c>
      <c r="E7" s="17">
        <v>19</v>
      </c>
      <c r="F7" s="17">
        <v>21</v>
      </c>
      <c r="G7" s="27"/>
      <c r="I7" s="17"/>
    </row>
    <row r="8" spans="1:9" ht="13.5" customHeight="1" x14ac:dyDescent="0.25">
      <c r="C8" s="56" t="s">
        <v>71</v>
      </c>
      <c r="D8" s="17">
        <v>15</v>
      </c>
      <c r="E8" s="17">
        <v>22</v>
      </c>
      <c r="F8" s="17">
        <v>29</v>
      </c>
      <c r="G8" s="27"/>
    </row>
    <row r="9" spans="1:9" ht="13.5" customHeight="1" x14ac:dyDescent="0.25">
      <c r="C9" s="56" t="s">
        <v>64</v>
      </c>
      <c r="D9" s="17">
        <v>5</v>
      </c>
      <c r="E9" s="17">
        <v>7</v>
      </c>
      <c r="F9" s="17">
        <v>10</v>
      </c>
      <c r="G9" s="27"/>
    </row>
    <row r="10" spans="1:9" ht="13.5" customHeight="1" x14ac:dyDescent="0.25">
      <c r="C10" s="56" t="s">
        <v>100</v>
      </c>
      <c r="D10" s="17">
        <v>2</v>
      </c>
      <c r="E10" s="17">
        <v>4</v>
      </c>
      <c r="F10" s="17">
        <v>6</v>
      </c>
      <c r="G10" s="27"/>
    </row>
    <row r="11" spans="1:9" ht="13.5" customHeight="1" x14ac:dyDescent="0.25">
      <c r="C11" s="56" t="s">
        <v>70</v>
      </c>
      <c r="D11" s="17">
        <v>3</v>
      </c>
      <c r="E11" s="17">
        <v>3</v>
      </c>
      <c r="F11" s="17">
        <v>3</v>
      </c>
      <c r="G11" s="27"/>
    </row>
    <row r="12" spans="1:9" ht="13.5" customHeight="1" x14ac:dyDescent="0.25">
      <c r="C12" s="56" t="s">
        <v>65</v>
      </c>
      <c r="D12" s="17" t="s">
        <v>85</v>
      </c>
      <c r="E12" s="17">
        <v>2</v>
      </c>
      <c r="F12" s="17">
        <v>3</v>
      </c>
      <c r="G12" s="27"/>
    </row>
    <row r="13" spans="1:9" ht="13.5" customHeight="1" x14ac:dyDescent="0.25">
      <c r="C13" s="56" t="s">
        <v>66</v>
      </c>
      <c r="D13" s="17" t="s">
        <v>85</v>
      </c>
      <c r="E13" s="17">
        <v>1</v>
      </c>
      <c r="F13" s="17">
        <v>1</v>
      </c>
      <c r="G13" s="27"/>
    </row>
    <row r="14" spans="1:9" ht="13.5" customHeight="1" thickBot="1" x14ac:dyDescent="0.3">
      <c r="C14" s="68" t="s">
        <v>68</v>
      </c>
      <c r="D14" s="67" t="s">
        <v>85</v>
      </c>
      <c r="E14" s="67" t="s">
        <v>85</v>
      </c>
      <c r="F14" s="67" t="s">
        <v>85</v>
      </c>
      <c r="G14" s="27"/>
    </row>
    <row r="15" spans="1:9" ht="18" customHeight="1" x14ac:dyDescent="0.25">
      <c r="C15" s="28" t="s">
        <v>59</v>
      </c>
      <c r="D15" s="7"/>
      <c r="E15" s="7"/>
      <c r="F15" s="7"/>
    </row>
  </sheetData>
  <sortState xmlns:xlrd2="http://schemas.microsoft.com/office/spreadsheetml/2017/richdata2" ref="C7:G14">
    <sortCondition descending="1" ref="G7:G14"/>
  </sortState>
  <hyperlinks>
    <hyperlink ref="A1" location="Index!A1" display="Return to Index" xr:uid="{1DEC3D28-1C06-46D0-87F4-E3F92D4759C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34EFD-31A2-4B6B-9AED-DFC2D3DCEA83}">
  <dimension ref="A1:H32"/>
  <sheetViews>
    <sheetView workbookViewId="0"/>
  </sheetViews>
  <sheetFormatPr defaultColWidth="8.5703125" defaultRowHeight="15" x14ac:dyDescent="0.25"/>
  <cols>
    <col min="1" max="16384" width="8.5703125" style="6"/>
  </cols>
  <sheetData>
    <row r="1" spans="1:2" x14ac:dyDescent="0.25">
      <c r="A1" s="152" t="s">
        <v>37</v>
      </c>
    </row>
    <row r="4" spans="1:2" x14ac:dyDescent="0.25">
      <c r="B4" s="212" t="s">
        <v>198</v>
      </c>
    </row>
    <row r="27" spans="1:8" x14ac:dyDescent="0.25">
      <c r="A27" s="153"/>
      <c r="B27" s="180"/>
      <c r="C27" s="181" t="s">
        <v>103</v>
      </c>
      <c r="D27" s="181" t="s">
        <v>104</v>
      </c>
      <c r="E27" s="181" t="s">
        <v>105</v>
      </c>
      <c r="F27" s="181" t="s">
        <v>106</v>
      </c>
      <c r="G27" s="181" t="s">
        <v>107</v>
      </c>
      <c r="H27" s="140"/>
    </row>
    <row r="28" spans="1:8" x14ac:dyDescent="0.25">
      <c r="B28" s="183" t="s">
        <v>108</v>
      </c>
      <c r="C28" s="163">
        <v>100</v>
      </c>
      <c r="D28" s="143">
        <v>100</v>
      </c>
      <c r="E28" s="143">
        <v>100</v>
      </c>
      <c r="F28" s="143">
        <v>100</v>
      </c>
      <c r="G28" s="143">
        <v>100</v>
      </c>
    </row>
    <row r="29" spans="1:8" x14ac:dyDescent="0.25">
      <c r="B29" s="183" t="s">
        <v>109</v>
      </c>
      <c r="C29" s="163">
        <v>103</v>
      </c>
      <c r="D29" s="143">
        <v>111</v>
      </c>
      <c r="E29" s="143">
        <v>100</v>
      </c>
      <c r="F29" s="143">
        <v>102</v>
      </c>
      <c r="G29" s="143">
        <v>102</v>
      </c>
    </row>
    <row r="30" spans="1:8" x14ac:dyDescent="0.25">
      <c r="B30" s="183" t="s">
        <v>110</v>
      </c>
      <c r="C30" s="163">
        <v>101</v>
      </c>
      <c r="D30" s="143">
        <v>109</v>
      </c>
      <c r="E30" s="143">
        <v>107</v>
      </c>
      <c r="F30" s="143">
        <v>107</v>
      </c>
      <c r="G30" s="143">
        <v>109</v>
      </c>
    </row>
    <row r="31" spans="1:8" ht="15.75" thickBot="1" x14ac:dyDescent="0.3">
      <c r="B31" s="188" t="s">
        <v>111</v>
      </c>
      <c r="C31" s="189">
        <v>107</v>
      </c>
      <c r="D31" s="190">
        <v>108</v>
      </c>
      <c r="E31" s="190">
        <v>105</v>
      </c>
      <c r="F31" s="190">
        <v>109</v>
      </c>
      <c r="G31" s="190">
        <v>106</v>
      </c>
    </row>
    <row r="32" spans="1:8" x14ac:dyDescent="0.25">
      <c r="B32" s="7"/>
      <c r="C32" s="7"/>
      <c r="D32" s="7"/>
      <c r="E32" s="7"/>
      <c r="F32" s="7"/>
      <c r="G32" s="7"/>
    </row>
  </sheetData>
  <hyperlinks>
    <hyperlink ref="A1" location="Index!A1" display="Return to Index" xr:uid="{EB85FA74-C6A2-4DC9-A301-E7EBB04D9631}"/>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7151fac-9fcf-474c-8c03-e664bba15fa0">
      <Terms xmlns="http://schemas.microsoft.com/office/infopath/2007/PartnerControls"/>
    </lcf76f155ced4ddcb4097134ff3c332f>
    <TaxCatchAll xmlns="cdd8502d-ddda-47d3-bc10-7dfd02b2ac5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9F386AFD53ED0458ABABB8168DEAD56" ma:contentTypeVersion="15" ma:contentTypeDescription="Create a new document." ma:contentTypeScope="" ma:versionID="497d57084ac34e27aaded3d74d913c78">
  <xsd:schema xmlns:xsd="http://www.w3.org/2001/XMLSchema" xmlns:xs="http://www.w3.org/2001/XMLSchema" xmlns:p="http://schemas.microsoft.com/office/2006/metadata/properties" xmlns:ns2="e7151fac-9fcf-474c-8c03-e664bba15fa0" xmlns:ns3="cdd8502d-ddda-47d3-bc10-7dfd02b2ac59" targetNamespace="http://schemas.microsoft.com/office/2006/metadata/properties" ma:root="true" ma:fieldsID="b44229377593dca2e3a0d64304992cdb" ns2:_="" ns3:_="">
    <xsd:import namespace="e7151fac-9fcf-474c-8c03-e664bba15fa0"/>
    <xsd:import namespace="cdd8502d-ddda-47d3-bc10-7dfd02b2ac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151fac-9fcf-474c-8c03-e664bba15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f15b542-c3bb-4fe8-b389-dcfcef2f2a3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d8502d-ddda-47d3-bc10-7dfd02b2ac5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a3df696d-eb55-4f6d-8b72-cd850630cac4}" ma:internalName="TaxCatchAll" ma:showField="CatchAllData" ma:web="cdd8502d-ddda-47d3-bc10-7dfd02b2ac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D4FFF6-1E4E-4167-9C10-44042258C7C8}">
  <ds:schemaRefs>
    <ds:schemaRef ds:uri="http://schemas.microsoft.com/office/2006/documentManagement/types"/>
    <ds:schemaRef ds:uri="http://purl.org/dc/elements/1.1/"/>
    <ds:schemaRef ds:uri="e7151fac-9fcf-474c-8c03-e664bba15fa0"/>
    <ds:schemaRef ds:uri="http://schemas.microsoft.com/office/infopath/2007/PartnerControls"/>
    <ds:schemaRef ds:uri="http://purl.org/dc/terms/"/>
    <ds:schemaRef ds:uri="http://schemas.openxmlformats.org/package/2006/metadata/core-properties"/>
    <ds:schemaRef ds:uri="cdd8502d-ddda-47d3-bc10-7dfd02b2ac59"/>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B2C9DD3-9710-4E6B-A828-D1DAF13347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151fac-9fcf-474c-8c03-e664bba15fa0"/>
    <ds:schemaRef ds:uri="cdd8502d-ddda-47d3-bc10-7dfd02b2a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F5D170-9FD7-4B2F-A73C-54E7709684EC}">
  <ds:schemaRefs>
    <ds:schemaRef ds:uri="http://schemas.microsoft.com/sharepoint/v3/contenttype/forms"/>
  </ds:schemaRefs>
</ds:datastoreItem>
</file>

<file path=docMetadata/LabelInfo.xml><?xml version="1.0" encoding="utf-8"?>
<clbl:labelList xmlns:clbl="http://schemas.microsoft.com/office/2020/mipLabelMetadata">
  <clbl:label id="{e7a13aea-9437-4db7-a22b-cfaa4ce33b6e}" enabled="0" method="" siteId="{e7a13aea-9437-4db7-a22b-cfaa4ce33b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Index</vt:lpstr>
      <vt:lpstr>Table 1</vt:lpstr>
      <vt:lpstr>Table 2</vt:lpstr>
      <vt:lpstr>Table 3</vt:lpstr>
      <vt:lpstr>Table 4</vt:lpstr>
      <vt:lpstr>Table 5</vt:lpstr>
      <vt:lpstr>Table 6</vt:lpstr>
      <vt:lpstr>Table 7</vt:lpstr>
      <vt:lpstr>Chart 1</vt:lpstr>
      <vt:lpstr>Chart 2</vt:lpstr>
      <vt:lpstr>Chart 3</vt:lpstr>
      <vt:lpstr>Chart 4</vt:lpstr>
      <vt:lpstr>Table A 1</vt:lpstr>
      <vt:lpstr>Table A 2</vt:lpstr>
      <vt:lpstr>Tables B1 and B2</vt:lpstr>
      <vt:lpstr>Tables B3 and B4</vt:lpstr>
      <vt:lpstr>Chart C1</vt:lpstr>
      <vt:lpstr>Chart C2</vt:lpstr>
      <vt:lpstr>Chart C3</vt:lpstr>
      <vt:lpstr>Table C1</vt:lpstr>
      <vt:lpstr>Table C2</vt:lpstr>
      <vt:lpstr>Figure C1</vt:lpstr>
      <vt:lpstr>Chart C4</vt:lpstr>
      <vt:lpstr>Chart C5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Celine</dc:creator>
  <cp:keywords/>
  <dc:description/>
  <cp:lastModifiedBy>Pidgeon, Colin</cp:lastModifiedBy>
  <cp:revision/>
  <dcterms:created xsi:type="dcterms:W3CDTF">2026-05-15T11:27:25Z</dcterms:created>
  <dcterms:modified xsi:type="dcterms:W3CDTF">2026-06-16T08:42:59Z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0x01010059F386AFD53ED0458ABABB8168DEAD56</vt:lpwstr>
  </property>
  <property fmtid="{D5CDD505-2E9C-101B-9397-08002B2CF9AE}" pid="3" name="MediaServiceImageTags">
    <vt:lpwstr/>
  </property>
</Properties>
</file>