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2332850\Downloads\"/>
    </mc:Choice>
  </mc:AlternateContent>
  <xr:revisionPtr revIDLastSave="0" documentId="8_{75AEE812-2E4B-4A8B-834B-8971835F4EB8}" xr6:coauthVersionLast="47" xr6:coauthVersionMax="47" xr10:uidLastSave="{00000000-0000-0000-0000-000000000000}"/>
  <bookViews>
    <workbookView xWindow="-110" yWindow="-110" windowWidth="19420" windowHeight="10300" firstSheet="39" activeTab="50" xr2:uid="{7726F03E-0FE8-4A5D-BD38-167F95FF18A1}"/>
  </bookViews>
  <sheets>
    <sheet name="Index" sheetId="1" r:id="rId1"/>
    <sheet name="Figure 1" sheetId="2" r:id="rId2"/>
    <sheet name="Chart 1.1" sheetId="3" r:id="rId3"/>
    <sheet name="Table 2.1" sheetId="4" r:id="rId4"/>
    <sheet name="Table 2.2" sheetId="5" r:id="rId5"/>
    <sheet name="Table 2.3" sheetId="6" r:id="rId6"/>
    <sheet name="Table 2.4" sheetId="7" r:id="rId7"/>
    <sheet name="Table 2.5" sheetId="8" r:id="rId8"/>
    <sheet name="Table 3.1" sheetId="9" r:id="rId9"/>
    <sheet name="Table 3.2" sheetId="10" r:id="rId10"/>
    <sheet name="Table 3.3" sheetId="11" r:id="rId11"/>
    <sheet name="Table 3.4" sheetId="12" r:id="rId12"/>
    <sheet name="Table 3.5" sheetId="13" r:id="rId13"/>
    <sheet name="Table 3.6" sheetId="14" r:id="rId14"/>
    <sheet name="Chart 3.1" sheetId="15" r:id="rId15"/>
    <sheet name="Chart 3.2" sheetId="16" r:id="rId16"/>
    <sheet name="Table 3.7" sheetId="17" r:id="rId17"/>
    <sheet name="Table 3.8" sheetId="18" r:id="rId18"/>
    <sheet name="Chart 3.3" sheetId="19" r:id="rId19"/>
    <sheet name="Box 1 Chart" sheetId="20" r:id="rId20"/>
    <sheet name="Chart 3.4" sheetId="21" r:id="rId21"/>
    <sheet name="Table 3.9" sheetId="22" r:id="rId22"/>
    <sheet name="Table 3.10" sheetId="23" r:id="rId23"/>
    <sheet name="Table 3.11" sheetId="51" r:id="rId24"/>
    <sheet name="Table 3.12" sheetId="52" r:id="rId25"/>
    <sheet name="Table 3.13" sheetId="50" r:id="rId26"/>
    <sheet name="Table 4.1" sheetId="24" r:id="rId27"/>
    <sheet name="Table 4.2" sheetId="26" r:id="rId28"/>
    <sheet name="Chart 4.1" sheetId="27" r:id="rId29"/>
    <sheet name="Table 4.3" sheetId="28" r:id="rId30"/>
    <sheet name="Table 4.4" sheetId="29" r:id="rId31"/>
    <sheet name="Table 4.5" sheetId="30" r:id="rId32"/>
    <sheet name="Table 4.6" sheetId="31" r:id="rId33"/>
    <sheet name="Table 4.7" sheetId="32" r:id="rId34"/>
    <sheet name="Table 4.8" sheetId="33" r:id="rId35"/>
    <sheet name="Table 4.9" sheetId="34" r:id="rId36"/>
    <sheet name="Table 4.10" sheetId="35" r:id="rId37"/>
    <sheet name="Table 4.11" sheetId="36" r:id="rId38"/>
    <sheet name="Table 4.12" sheetId="37" r:id="rId39"/>
    <sheet name="Table 4.13" sheetId="40" r:id="rId40"/>
    <sheet name="Table 4.14" sheetId="39" r:id="rId41"/>
    <sheet name="Table 4.15" sheetId="41" r:id="rId42"/>
    <sheet name="Table 4.16" sheetId="42" r:id="rId43"/>
    <sheet name="Table 4.17" sheetId="43" r:id="rId44"/>
    <sheet name="Table 4.18" sheetId="44" r:id="rId45"/>
    <sheet name="Table 4.19" sheetId="45" r:id="rId46"/>
    <sheet name="Table 4.20" sheetId="46" r:id="rId47"/>
    <sheet name="Chart 4.2" sheetId="47" r:id="rId48"/>
    <sheet name="Chart 4.3" sheetId="48" r:id="rId49"/>
    <sheet name="Table A1" sheetId="49" r:id="rId50"/>
    <sheet name="Chart A2" sheetId="53" r:id="rId51"/>
  </sheets>
  <externalReferences>
    <externalReference r:id="rId5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50" l="1"/>
  <c r="F9" i="44"/>
  <c r="E9" i="44"/>
  <c r="D9" i="44"/>
  <c r="C9" i="44"/>
  <c r="I16" i="32"/>
  <c r="H16" i="32"/>
  <c r="G16" i="32"/>
  <c r="F16" i="32"/>
  <c r="E16" i="32"/>
  <c r="D16" i="32"/>
  <c r="C16" i="32"/>
  <c r="I15" i="32"/>
  <c r="H15" i="32"/>
  <c r="G15" i="32"/>
  <c r="F15" i="32"/>
  <c r="E15" i="32"/>
  <c r="D15" i="32"/>
  <c r="C15" i="32"/>
  <c r="I14" i="32"/>
  <c r="H14" i="32"/>
  <c r="G14" i="32"/>
  <c r="F14" i="32"/>
  <c r="E14" i="32"/>
  <c r="D14" i="32"/>
  <c r="C14" i="32"/>
  <c r="I13" i="32"/>
  <c r="H13" i="32"/>
  <c r="G13" i="32"/>
  <c r="F13" i="32"/>
  <c r="E13" i="32"/>
  <c r="D13" i="32"/>
  <c r="C13" i="32"/>
  <c r="I12" i="32"/>
  <c r="H12" i="32"/>
  <c r="G12" i="32"/>
  <c r="F12" i="32"/>
  <c r="E12" i="32"/>
  <c r="D12" i="32"/>
  <c r="C12" i="32"/>
  <c r="I11" i="32"/>
  <c r="H11" i="32"/>
  <c r="G11" i="32"/>
  <c r="F11" i="32"/>
  <c r="E11" i="32"/>
  <c r="D11" i="32"/>
  <c r="C11" i="32"/>
  <c r="I10" i="32"/>
  <c r="H10" i="32"/>
  <c r="G10" i="32"/>
  <c r="F10" i="32"/>
  <c r="E10" i="32"/>
  <c r="D10" i="32"/>
  <c r="C10" i="32"/>
  <c r="I9" i="32"/>
  <c r="H9" i="32"/>
  <c r="G9" i="32"/>
  <c r="F9" i="32"/>
  <c r="E9" i="32"/>
  <c r="D9" i="32"/>
  <c r="C9" i="32"/>
  <c r="I8" i="32"/>
  <c r="H8" i="32"/>
  <c r="G8" i="32"/>
  <c r="F8" i="32"/>
  <c r="E8" i="32"/>
  <c r="D8" i="32"/>
  <c r="C8" i="32"/>
  <c r="I7" i="32"/>
  <c r="H7" i="32"/>
  <c r="G7" i="32"/>
  <c r="F7" i="32"/>
  <c r="E7" i="32"/>
  <c r="D7" i="32"/>
  <c r="C7" i="32"/>
  <c r="I6" i="32"/>
  <c r="H6" i="32"/>
  <c r="G6" i="32"/>
  <c r="F6" i="32"/>
  <c r="E6" i="32"/>
  <c r="D6" i="32"/>
  <c r="C6" i="32"/>
  <c r="F16" i="13" l="1"/>
  <c r="E16" i="13"/>
  <c r="D16" i="13"/>
  <c r="C16" i="13"/>
  <c r="E19" i="12"/>
  <c r="D16" i="12"/>
  <c r="D19" i="12" s="1"/>
  <c r="C16" i="12"/>
  <c r="C19" i="12" s="1"/>
  <c r="F9" i="11"/>
  <c r="E9" i="11"/>
  <c r="D9" i="11"/>
  <c r="C9" i="11"/>
  <c r="F8" i="10"/>
  <c r="E8" i="10"/>
  <c r="E11" i="10" s="1"/>
  <c r="D8" i="10"/>
  <c r="D11" i="10" s="1"/>
  <c r="C8" i="10"/>
  <c r="C11" i="10" s="1"/>
  <c r="F8" i="8"/>
  <c r="D8" i="8"/>
  <c r="C8" i="8"/>
  <c r="E7" i="8"/>
  <c r="G7" i="8" s="1"/>
  <c r="G6" i="8"/>
  <c r="G8" i="8" s="1"/>
  <c r="E6" i="8"/>
  <c r="E8" i="8" s="1"/>
  <c r="D13" i="6"/>
  <c r="C13" i="6"/>
  <c r="D11" i="6"/>
  <c r="C11" i="6"/>
</calcChain>
</file>

<file path=xl/sharedStrings.xml><?xml version="1.0" encoding="utf-8"?>
<sst xmlns="http://schemas.openxmlformats.org/spreadsheetml/2006/main" count="1392" uniqueCount="533">
  <si>
    <t>Budget 2024-2025</t>
  </si>
  <si>
    <t>Figure Number</t>
  </si>
  <si>
    <t>Figure Name</t>
  </si>
  <si>
    <t>Table Number</t>
  </si>
  <si>
    <t>Table Name</t>
  </si>
  <si>
    <t>Figure 1</t>
  </si>
  <si>
    <t>Multi- and single-year Budgets in NI since 2011</t>
  </si>
  <si>
    <t>Table 2.1</t>
  </si>
  <si>
    <t>Non-ringfenced resource spending and financing</t>
  </si>
  <si>
    <t>Table 2.2</t>
  </si>
  <si>
    <t>Milestones in the Budget process</t>
  </si>
  <si>
    <t>Table 2.3</t>
  </si>
  <si>
    <t>January In-Year Technical Exercise RDEL and CDEL Funding and Allocations 2025-26</t>
  </si>
  <si>
    <t>Chart Number</t>
  </si>
  <si>
    <t>Chart Name</t>
  </si>
  <si>
    <t>Table 2.4</t>
  </si>
  <si>
    <t>December monitoring versus Final plan non-ringfenced RDEL position</t>
  </si>
  <si>
    <t>Chart 1.1</t>
  </si>
  <si>
    <t>Comparison of 2026-27 resource budgets with 2025-26 Final plan</t>
  </si>
  <si>
    <t>Table 2.5</t>
  </si>
  <si>
    <t>Forecast overspends 2025-26</t>
  </si>
  <si>
    <t>Chart 3.1</t>
  </si>
  <si>
    <t>Real RDEL including Budget years in levels</t>
  </si>
  <si>
    <t>Table 3.1</t>
  </si>
  <si>
    <t>Spending Review consequentials</t>
  </si>
  <si>
    <t>Chart 3.2</t>
  </si>
  <si>
    <t>Year on year changes in real RDEL including Budget years</t>
  </si>
  <si>
    <t>Table 3.2</t>
  </si>
  <si>
    <t>Spending Review Control Totals for the Draft Budget period</t>
  </si>
  <si>
    <t>Chart 3.3</t>
  </si>
  <si>
    <t>Real-terms change in Block Grant on previous year under three scenarios</t>
  </si>
  <si>
    <t>Table 3.3</t>
  </si>
  <si>
    <t>Autumn Budget consequentials</t>
  </si>
  <si>
    <t>Box 1 Chart</t>
  </si>
  <si>
    <t>NI's Barnett uplift: 124 or 105 per cent of England's spending per head</t>
  </si>
  <si>
    <t>Table 3.4</t>
  </si>
  <si>
    <t>Non-Ringfenced Resource Autumn Budget Indicative Allocations</t>
  </si>
  <si>
    <t>Chart 3.4</t>
  </si>
  <si>
    <t>Regional Rates revenue in nominal and real terms</t>
  </si>
  <si>
    <t>Table 3.5</t>
  </si>
  <si>
    <t>Non-Ringfenced Capital Autumn Budget Indicative Allocations</t>
  </si>
  <si>
    <t>Chart 4.1</t>
  </si>
  <si>
    <t>2026-27 resource budget (including earmarked items) compared with 2025-26 Final plan</t>
  </si>
  <si>
    <t>Table 3.6</t>
  </si>
  <si>
    <t>Post-Autumn Budget spending control totals</t>
  </si>
  <si>
    <t>Chart 4.2</t>
  </si>
  <si>
    <t>NI public sector workforce per head compared to England</t>
  </si>
  <si>
    <t>Table 3.7</t>
  </si>
  <si>
    <t>Executive commitments with likely future year impacts</t>
  </si>
  <si>
    <t>Chart 4.3</t>
  </si>
  <si>
    <t>Public sector employment as a percentage of overall employment, by nation and region of the UK (English regions shown in grey)</t>
  </si>
  <si>
    <t>Table 3.8</t>
  </si>
  <si>
    <t>Nominal and real-terms changes in Block Grant on previous year under three scenarios</t>
  </si>
  <si>
    <t>Table 3.9</t>
  </si>
  <si>
    <t>Resource DEL (Treasury-earmarked only)</t>
  </si>
  <si>
    <t>Appendix</t>
  </si>
  <si>
    <t>Appendix Name</t>
  </si>
  <si>
    <t>Table 3.10</t>
  </si>
  <si>
    <t>Capital DEL (Treasury-earmarked only)</t>
  </si>
  <si>
    <t>Table A1</t>
  </si>
  <si>
    <t>UK nearest equivalents to each NI Civil Service department</t>
  </si>
  <si>
    <t>Table 3.11</t>
  </si>
  <si>
    <t>PEACEPLUS and Irish Government Funding over the Budget period</t>
  </si>
  <si>
    <t>Table 3.12</t>
  </si>
  <si>
    <t>Non-ringfenced resource spending and financing, 2026-29</t>
  </si>
  <si>
    <t>Table 3.13</t>
  </si>
  <si>
    <t>The evolution of funding since the Spending Review 2025</t>
  </si>
  <si>
    <t>Table 4.1</t>
  </si>
  <si>
    <t>Non-ringfenced resource budgets (including earmarked items) for NI departments 2026-29</t>
  </si>
  <si>
    <t>Table 4.2</t>
  </si>
  <si>
    <t>Change in Non-ringfenced resource budgets (including earmarked items) for NI departments, 2026-29</t>
  </si>
  <si>
    <t>Table 4.3</t>
  </si>
  <si>
    <t>Non-ringfenced resource allocations excluding earmarked allocations</t>
  </si>
  <si>
    <t>Table 4.4</t>
  </si>
  <si>
    <t>Earmarked Resource Items</t>
  </si>
  <si>
    <t>Table 4.5</t>
  </si>
  <si>
    <t>Additional resource spending requested by Departments for 2026-27 versus allocations</t>
  </si>
  <si>
    <t>Table 4.6</t>
  </si>
  <si>
    <t>RDEL allocation excluding earmarked items</t>
  </si>
  <si>
    <t>Table 4.7</t>
  </si>
  <si>
    <t>RDEL allocations including earmarked allocations in real terms (in 2024-25 prices)</t>
  </si>
  <si>
    <t>Table 4.8</t>
  </si>
  <si>
    <t>Departmental resource requirements compared to prior year allocations</t>
  </si>
  <si>
    <t>Table 4.9</t>
  </si>
  <si>
    <t>Departmental resource requirements versus allocations received</t>
  </si>
  <si>
    <t>Table 4.10</t>
  </si>
  <si>
    <t>Proportion of submitted non-earmarked bids met</t>
  </si>
  <si>
    <t>Table 4.11</t>
  </si>
  <si>
    <t>Capital DEL capital spending and financing</t>
  </si>
  <si>
    <t>Table 4.12</t>
  </si>
  <si>
    <t>Capital spending allocations by department for 2026-30</t>
  </si>
  <si>
    <t>Table 4.13</t>
  </si>
  <si>
    <t>Capital budgets for NI departments, percentage change</t>
  </si>
  <si>
    <t>Table 4.14</t>
  </si>
  <si>
    <t>Capital bids versus allocations by department 2026-27</t>
  </si>
  <si>
    <t>Table 4.15</t>
  </si>
  <si>
    <t>Overall capital bids versus allocations 2026-27</t>
  </si>
  <si>
    <t>Table 4.16</t>
  </si>
  <si>
    <t>Earmarked capital items by departments across the four year capital budget period</t>
  </si>
  <si>
    <t>Table 4.17</t>
  </si>
  <si>
    <t>FTC financing and spending 2026-30</t>
  </si>
  <si>
    <t>Table 4.18</t>
  </si>
  <si>
    <t>FTC Proposed Allocations</t>
  </si>
  <si>
    <t>Table 4.19</t>
  </si>
  <si>
    <t>FTC actual and forecast underspends 2024-2026</t>
  </si>
  <si>
    <t>Table 4.20</t>
  </si>
  <si>
    <t>Real-terms total DEL spending increases from 2026-27 to 2028-29 (2024-25 prices)</t>
  </si>
  <si>
    <t>Return to Index</t>
  </si>
  <si>
    <t>Figure 1: Multi- and single-year Budgets in NI since 2011</t>
  </si>
  <si>
    <t>Chart 1.1: Comparison of 2026-27 resource budgets with 2025-26 Final plan</t>
  </si>
  <si>
    <t>£ million</t>
  </si>
  <si>
    <t>Change 2025-26 Final plan to 
2026-27 budget  
(%)</t>
  </si>
  <si>
    <t>Education</t>
  </si>
  <si>
    <t>Health</t>
  </si>
  <si>
    <t>Economy</t>
  </si>
  <si>
    <t>Departmental allocations</t>
  </si>
  <si>
    <t>Infrastructure</t>
  </si>
  <si>
    <t>Communities</t>
  </si>
  <si>
    <t>Agriculture etc.</t>
  </si>
  <si>
    <t>Minor departments</t>
  </si>
  <si>
    <t>Justice</t>
  </si>
  <si>
    <t>The Executive Office</t>
  </si>
  <si>
    <t>Finance</t>
  </si>
  <si>
    <t>Table 2.1: Non-ringfenced resource spending and financing</t>
  </si>
  <si>
    <t>RDEL</t>
  </si>
  <si>
    <t>CDEL</t>
  </si>
  <si>
    <t>FTC</t>
  </si>
  <si>
    <t>2024-25 
Outturn</t>
  </si>
  <si>
    <t xml:space="preserve">FINANCING </t>
  </si>
  <si>
    <t>Barnett-based funding</t>
  </si>
  <si>
    <t>add</t>
  </si>
  <si>
    <t>Non-Barnett funding</t>
  </si>
  <si>
    <t>Block Grant</t>
  </si>
  <si>
    <t>Regional Rates revenue 
(before repayment of RRI principal)</t>
  </si>
  <si>
    <t>less</t>
  </si>
  <si>
    <t>Repayment of RRI principal</t>
  </si>
  <si>
    <t>Regional Rates (post debt repayment)</t>
  </si>
  <si>
    <t>Other sources of funding</t>
  </si>
  <si>
    <t>Irish Government Funding</t>
  </si>
  <si>
    <t>RRI borrowing</t>
  </si>
  <si>
    <t xml:space="preserve">TOTAL FINANCING </t>
  </si>
  <si>
    <t xml:space="preserve">      pays for </t>
  </si>
  <si>
    <t xml:space="preserve">SPENDING </t>
  </si>
  <si>
    <t>Departmental spending</t>
  </si>
  <si>
    <t>Debt interest (RRI)</t>
  </si>
  <si>
    <t>FTC Repayment</t>
  </si>
  <si>
    <t xml:space="preserve">TOTAL SPENDING </t>
  </si>
  <si>
    <t>Source: Department of Finance &amp; HM Treasury</t>
  </si>
  <si>
    <t>Table 2.2: Milestones in the Budget process</t>
  </si>
  <si>
    <t xml:space="preserve">Date </t>
  </si>
  <si>
    <t>Chancellor announces Spending Review outcome</t>
  </si>
  <si>
    <t>11 June 2025</t>
  </si>
  <si>
    <t>Information gathering returns due from departments</t>
  </si>
  <si>
    <t>4 September 2025</t>
  </si>
  <si>
    <t xml:space="preserve">Chancellor's Autumn Budget </t>
  </si>
  <si>
    <t>26 November 2025</t>
  </si>
  <si>
    <t>Finance Minister's Oral Statement to the Assembly on Autumn Budget</t>
  </si>
  <si>
    <t>1 December 2025</t>
  </si>
  <si>
    <t>Draft Budget paper sent to Executive</t>
  </si>
  <si>
    <t>24 December 2025</t>
  </si>
  <si>
    <t>Responses on Draft Budget proposals due back to Finance</t>
  </si>
  <si>
    <t>30 December 2025</t>
  </si>
  <si>
    <t xml:space="preserve">Written Ministerial Statement (WMS) on Draft Budget </t>
  </si>
  <si>
    <t>06 January 2026</t>
  </si>
  <si>
    <t>WMS, factsheet and summary document issued for consultation</t>
  </si>
  <si>
    <t xml:space="preserve">Oral statement on the draft Budget to the Assembly </t>
  </si>
  <si>
    <t>12 January 2026</t>
  </si>
  <si>
    <t>Full Draft Budget document published</t>
  </si>
  <si>
    <t>21 January 2026</t>
  </si>
  <si>
    <t>Consultation ends</t>
  </si>
  <si>
    <t>03 March 2026</t>
  </si>
  <si>
    <t>Final Budget agreed by Executive</t>
  </si>
  <si>
    <t>Possibly late March 2026</t>
  </si>
  <si>
    <t>Budget Document issues</t>
  </si>
  <si>
    <t>Assembly Debate</t>
  </si>
  <si>
    <t>Source: Department of Finance</t>
  </si>
  <si>
    <t>Table 2.3: January In-Year Technical Exercise RDEL and CDEL Funding and Allocations 2025-26</t>
  </si>
  <si>
    <t>RDEL (excluding depreciation)</t>
  </si>
  <si>
    <t>Position at December Monitoring</t>
  </si>
  <si>
    <t>less Departmental Reduced Requirements</t>
  </si>
  <si>
    <t>Executive Allocations</t>
  </si>
  <si>
    <t>Technical Adjustments</t>
  </si>
  <si>
    <t>Position Post January Technical Exercise</t>
  </si>
  <si>
    <t>Additional Executive Allocations related to reserve claim</t>
  </si>
  <si>
    <t>-</t>
  </si>
  <si>
    <t>Revised January Position</t>
  </si>
  <si>
    <t>Table 2.4 - December monitoring versus Final plan non-ringfenced RDEL position</t>
  </si>
  <si>
    <t>2025-26 Final plan</t>
  </si>
  <si>
    <t>November Forecast outturn</t>
  </si>
  <si>
    <t xml:space="preserve">Difference between Final Plan and November Forecast outturn </t>
  </si>
  <si>
    <t>December Monitoring position</t>
  </si>
  <si>
    <t>Difference between Final plan and December Monitoring position</t>
  </si>
  <si>
    <t>Total</t>
  </si>
  <si>
    <t>Source: Department of Finance, Written Ministerial Statement and monthly forecast outturn returns</t>
  </si>
  <si>
    <t>Table 2.5: Forecast overspends 2025-26</t>
  </si>
  <si>
    <t>Overspend</t>
  </si>
  <si>
    <t>Overcommitment</t>
  </si>
  <si>
    <t>Total overspend</t>
  </si>
  <si>
    <t>Reserve claim</t>
  </si>
  <si>
    <t>Remaining overspend</t>
  </si>
  <si>
    <t>Table 3.1: Spending Review consequentials</t>
  </si>
  <si>
    <t>2026-27</t>
  </si>
  <si>
    <t>2027-28</t>
  </si>
  <si>
    <t>2028-29</t>
  </si>
  <si>
    <t>2029-30</t>
  </si>
  <si>
    <t>Resource DEL excluding depreciation</t>
  </si>
  <si>
    <t>Capital DEL (of which)</t>
  </si>
  <si>
    <t>General CDEL</t>
  </si>
  <si>
    <t>Financial Transactions Capital (FTC)</t>
  </si>
  <si>
    <t>Total DEL</t>
  </si>
  <si>
    <t>Source: HM Treasury</t>
  </si>
  <si>
    <t>Table 3.2: Spending Review Control Totals for the Draft Budget period</t>
  </si>
  <si>
    <t>Table 3.3: Autumn Budget consequentials</t>
  </si>
  <si>
    <t>Resource DEL</t>
  </si>
  <si>
    <t>Capital DEL</t>
  </si>
  <si>
    <t>Table 3.4: Non-Ringfenced Resource Autumn Budget Indicative Allocations</t>
  </si>
  <si>
    <t>Total Indicative General Allocations</t>
  </si>
  <si>
    <t>Communities - Welfare Support</t>
  </si>
  <si>
    <t>Held Centrally - Business Support</t>
  </si>
  <si>
    <t>Total Indicative Resource Allocations</t>
  </si>
  <si>
    <t>Note: Totals may not add up due to rounding</t>
  </si>
  <si>
    <t>Table 3.5: Non-Ringfenced Capital Autumn Budget Indicative Allocations</t>
  </si>
  <si>
    <t>Total Indicative Capital Allocations</t>
  </si>
  <si>
    <t>Table 3.6: Post-Autumn Budget spending control totals</t>
  </si>
  <si>
    <t>2025-26</t>
  </si>
  <si>
    <t>Financial Transactions Capital</t>
  </si>
  <si>
    <t>Note: 2025-26 includes subseqent in-year uplifts, including £400 million reserve claim</t>
  </si>
  <si>
    <t>Chart 3.1: Real RDEL including Budget years in levels</t>
  </si>
  <si>
    <t>Year</t>
  </si>
  <si>
    <t>RDEL Block Grant year-on-year real-terms increases</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</si>
  <si>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</si>
  <si>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</si>
  <si>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</si>
  <si>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</si>
  <si>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</si>
  <si>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</si>
  <si>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</si>
  <si>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</si>
  <si>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</si>
  <si>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</si>
  <si>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</si>
  <si>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</si>
  <si>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</si>
  <si>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</si>
  <si>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</si>
  <si>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</si>
  <si>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</si>
  <si>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</si>
  <si>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</si>
  <si>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 xml:space="preserve">2018-19 </t>
  </si>
  <si>
    <t>2019-20</t>
  </si>
  <si>
    <t>2020-21</t>
  </si>
  <si>
    <t>2021-22</t>
  </si>
  <si>
    <t>2022-23</t>
  </si>
  <si>
    <t>2023-24</t>
  </si>
  <si>
    <t>2024-25</t>
  </si>
  <si>
    <t>Chart 3.2: Year on year changes in real RDEL including Budget years</t>
  </si>
  <si>
    <t>Table 3.7: Executive commitments with likely future year impacts</t>
  </si>
  <si>
    <t>Commitment </t>
  </si>
  <si>
    <t>Department</t>
  </si>
  <si>
    <t>2025-26 
cost (£m) </t>
  </si>
  <si>
    <r>
      <t>Budget-year impact 
(2026-27+)</t>
    </r>
    <r>
      <rPr>
        <sz val="9"/>
        <rFont val="Arial"/>
        <family val="2"/>
      </rPr>
      <t> </t>
    </r>
  </si>
  <si>
    <r>
      <t>Notes</t>
    </r>
    <r>
      <rPr>
        <sz val="9"/>
        <rFont val="Arial"/>
        <family val="2"/>
      </rPr>
      <t> </t>
    </r>
  </si>
  <si>
    <t>Total Executive agreed support for public sector pay awards</t>
  </si>
  <si>
    <t>Health, Education, Justice, and 
Infrastructure</t>
  </si>
  <si>
    <r>
      <t>Recurrent pressure: 
pay awards increase baseline costs</t>
    </r>
    <r>
      <rPr>
        <vertAlign val="superscript"/>
        <sz val="9"/>
        <color rgb="FF000000"/>
        <rFont val="Arial"/>
        <family val="2"/>
      </rPr>
      <t>1</t>
    </r>
  </si>
  <si>
    <r>
      <t>Announced as part of December and January allocations</t>
    </r>
    <r>
      <rPr>
        <vertAlign val="superscript"/>
        <sz val="9"/>
        <color rgb="FF000000"/>
        <rFont val="Arial"/>
        <family val="2"/>
      </rPr>
      <t>2</t>
    </r>
    <r>
      <rPr>
        <sz val="9"/>
        <color rgb="FF000000"/>
        <rFont val="Arial"/>
        <family val="2"/>
      </rPr>
      <t> </t>
    </r>
  </si>
  <si>
    <r>
      <t>- Health and Social Care (HSC) pay award</t>
    </r>
    <r>
      <rPr>
        <i/>
        <sz val="9"/>
        <color rgb="FF000000"/>
        <rFont val="Arial"/>
        <family val="2"/>
      </rPr>
      <t> </t>
    </r>
  </si>
  <si>
    <r>
      <t>Health</t>
    </r>
    <r>
      <rPr>
        <sz val="9"/>
        <color rgb="FF000000"/>
        <rFont val="Arial"/>
        <family val="2"/>
      </rPr>
      <t> </t>
    </r>
  </si>
  <si>
    <r>
      <t>Recurrent pressure: 
ongoing pay parity/baseline pressures for 2026-27 
and beyond</t>
    </r>
    <r>
      <rPr>
        <sz val="9"/>
        <color rgb="FF000000"/>
        <rFont val="Arial"/>
        <family val="2"/>
      </rPr>
      <t> </t>
    </r>
  </si>
  <si>
    <r>
      <t>Included in December and January allocations</t>
    </r>
    <r>
      <rPr>
        <sz val="9"/>
        <color rgb="FF000000"/>
        <rFont val="Arial"/>
        <family val="2"/>
      </rPr>
      <t> </t>
    </r>
  </si>
  <si>
    <r>
      <t>- Teachers’ pay award</t>
    </r>
    <r>
      <rPr>
        <i/>
        <sz val="9"/>
        <color rgb="FF000000"/>
        <rFont val="Arial"/>
        <family val="2"/>
      </rPr>
      <t> </t>
    </r>
  </si>
  <si>
    <r>
      <t>Education</t>
    </r>
    <r>
      <rPr>
        <sz val="9"/>
        <color rgb="FF000000"/>
        <rFont val="Arial"/>
        <family val="2"/>
      </rPr>
      <t> </t>
    </r>
  </si>
  <si>
    <r>
      <t>Recurrent pressure: 
contributes to 2025-26 pay settlement; ongoing pay costs carry into 2026-27</t>
    </r>
    <r>
      <rPr>
        <sz val="9"/>
        <color rgb="FF000000"/>
        <rFont val="Arial"/>
        <family val="2"/>
      </rPr>
      <t> </t>
    </r>
  </si>
  <si>
    <t>- PSNI Pay 
award</t>
  </si>
  <si>
    <r>
      <t>Justice</t>
    </r>
    <r>
      <rPr>
        <sz val="9"/>
        <color rgb="FF000000"/>
        <rFont val="Arial"/>
        <family val="2"/>
      </rPr>
      <t> </t>
    </r>
  </si>
  <si>
    <t>4.6 </t>
  </si>
  <si>
    <r>
      <t>Recurrent pressure: 
pay-related support </t>
    </r>
    <r>
      <rPr>
        <sz val="9"/>
        <color rgb="FF000000"/>
        <rFont val="Arial"/>
        <family val="2"/>
      </rPr>
      <t> </t>
    </r>
  </si>
  <si>
    <r>
      <t>Included in December Monitoring Round 
allocations</t>
    </r>
    <r>
      <rPr>
        <sz val="9"/>
        <color rgb="FF000000"/>
        <rFont val="Arial"/>
        <family val="2"/>
      </rPr>
      <t> </t>
    </r>
  </si>
  <si>
    <r>
      <t xml:space="preserve"> - Infrastructure workers' pay awards</t>
    </r>
    <r>
      <rPr>
        <i/>
        <sz val="9"/>
        <color rgb="FF000000"/>
        <rFont val="Arial"/>
        <family val="2"/>
      </rPr>
      <t> </t>
    </r>
  </si>
  <si>
    <r>
      <t>Recurrent pressure: 
pay-related support</t>
    </r>
    <r>
      <rPr>
        <sz val="9"/>
        <color rgb="FF000000"/>
        <rFont val="Arial"/>
        <family val="2"/>
      </rPr>
      <t> </t>
    </r>
  </si>
  <si>
    <r>
      <t>Included in December Monitoring Round allocations</t>
    </r>
    <r>
      <rPr>
        <sz val="9"/>
        <color rgb="FF000000"/>
        <rFont val="Arial"/>
        <family val="2"/>
      </rPr>
      <t> </t>
    </r>
  </si>
  <si>
    <r>
      <t>Executive’s draft childcare
strategy - new actions only</t>
    </r>
    <r>
      <rPr>
        <vertAlign val="superscript"/>
        <sz val="9"/>
        <color rgb="FF000000"/>
        <rFont val="Arial"/>
        <family val="2"/>
      </rPr>
      <t>3</t>
    </r>
  </si>
  <si>
    <t>Education </t>
  </si>
  <si>
    <t>nil </t>
  </si>
  <si>
    <t>Recurrent pressure: 
the draft strategy contains new proposals e.g to subsidise childcare costs for working families by more than 50 per cent</t>
  </si>
  <si>
    <t>The draft strategy is out 
for consultation until 
24 March 2026</t>
  </si>
  <si>
    <r>
      <t>PSNI workforce recovery costs</t>
    </r>
    <r>
      <rPr>
        <vertAlign val="superscript"/>
        <sz val="9"/>
        <color rgb="FF000000"/>
        <rFont val="Arial"/>
        <family val="2"/>
      </rPr>
      <t>4</t>
    </r>
    <r>
      <rPr>
        <sz val="9"/>
        <color rgb="FF000000"/>
        <rFont val="Arial"/>
        <family val="2"/>
      </rPr>
      <t> </t>
    </r>
  </si>
  <si>
    <t>Justice </t>
  </si>
  <si>
    <t>7.0 </t>
  </si>
  <si>
    <t>Recurrent pressure: 
relates to recruitment of officers  </t>
  </si>
  <si>
    <t>To meet Year 1 of the PSNI's workforce recovery plan. Allocated within December Monitoring</t>
  </si>
  <si>
    <t>Notes:</t>
  </si>
  <si>
    <t>Recurrent pressures are likely to be higher than the the allocations provided in December and January.</t>
  </si>
  <si>
    <t>https://www.finance-ni.gov.uk/sites/default/files/2025-12/Oral%20Statement%20-%202025-26%20December%20Monitoring%20Round_1.pdf</t>
  </si>
  <si>
    <t xml:space="preserve">https://www.education-ni.gov.uk/news/givan-childcare-reforms-could-cut-costs-families-over-50 </t>
  </si>
  <si>
    <t xml:space="preserve">https://www.justice-ni.gov.uk/news/long-confirms-psni-recruitment-funding-and-police-officer-pay-uplift </t>
  </si>
  <si>
    <t>Table 3.8: Nominal and real-terms changes in Block Grant on previous year under three scenarios</t>
  </si>
  <si>
    <t>2024-25 Outturn</t>
  </si>
  <si>
    <t>NI Exe's 2025-26 Budget</t>
  </si>
  <si>
    <t>2025-26
Final plan</t>
  </si>
  <si>
    <t>Finance Minister's proposed 2026-27
Budget</t>
  </si>
  <si>
    <t>Finance Minister's proposed 2027-28
Budget</t>
  </si>
  <si>
    <t>Finance Minister's proposed 2028-29
Budget</t>
  </si>
  <si>
    <t>Scenario 1 = no reserve claim</t>
  </si>
  <si>
    <t xml:space="preserve">  Block Grant (nominal)</t>
  </si>
  <si>
    <t xml:space="preserve">  Annual % change</t>
  </si>
  <si>
    <t xml:space="preserve">  Block grant (2024-25 prices)</t>
  </si>
  <si>
    <t>Scenario 2 = £400m reserve fully repaid in 2026-27</t>
  </si>
  <si>
    <t xml:space="preserve">  Block Grant (2024-25 prices)</t>
  </si>
  <si>
    <t>Scenario 3 (actual) = £400m reserve repaid £80m in 2026-27, £160m repaid in 2027-28 &amp; 2028-29</t>
  </si>
  <si>
    <t xml:space="preserve">  Block Grant  (2024-25 prices)</t>
  </si>
  <si>
    <t>Source: Department of Finance &amp; HM Treasury deflators (December 2025)</t>
  </si>
  <si>
    <t>Chart 3.3: Real-terms change in Block Grant on previous year under three scenarios</t>
  </si>
  <si>
    <t>Scenario 3 = £400m reserve repaid £80m in 2026-27, £160m repaid in 2027-28 &amp; 2028-29</t>
  </si>
  <si>
    <t>Box 1 Chart: NI's Barnett uplift: 124 or 105 per cent of England's spending per head</t>
  </si>
  <si>
    <t>%</t>
  </si>
  <si>
    <t>2018-19</t>
  </si>
  <si>
    <t>Historic Barnett premium</t>
  </si>
  <si>
    <t>Historic non-Barnett premium</t>
  </si>
  <si>
    <t>Total historic Northern Ireland funding premium</t>
  </si>
  <si>
    <t>SR 2025 Total Northern Ireland funding premium</t>
  </si>
  <si>
    <t>Chart 3.4: Regional Rates revenue in nominal and real terms</t>
  </si>
  <si>
    <t>Total NI Executive non-ringfenced RDEL (= block grant)</t>
  </si>
  <si>
    <t>Nominal Terms</t>
  </si>
  <si>
    <t>Real Terms</t>
  </si>
  <si>
    <t>Table 3.9: Resource DEL (Treasury-earmarked Only)</t>
  </si>
  <si>
    <t>Windsor Framework</t>
  </si>
  <si>
    <t>Agriculture</t>
  </si>
  <si>
    <t>Food Standards Agency</t>
  </si>
  <si>
    <t>NI Assembly Commission</t>
  </si>
  <si>
    <t>Communites</t>
  </si>
  <si>
    <t>Transformation</t>
  </si>
  <si>
    <t>Held centrally</t>
  </si>
  <si>
    <t>Security Funding</t>
  </si>
  <si>
    <t>Executive Programme on Paramilitarism</t>
  </si>
  <si>
    <t>Debt Advice</t>
  </si>
  <si>
    <t>Private Schools VAT</t>
  </si>
  <si>
    <r>
      <t xml:space="preserve">Notes:
 </t>
    </r>
    <r>
      <rPr>
        <vertAlign val="superscript"/>
        <sz val="8"/>
        <color theme="1"/>
        <rFont val="Arial"/>
        <family val="2"/>
      </rPr>
      <t>1</t>
    </r>
    <r>
      <rPr>
        <sz val="8"/>
        <color theme="1"/>
        <rFont val="Arial"/>
        <family val="2"/>
      </rPr>
      <t xml:space="preserve"> Totals may not add due to rounding. £0.0m represents amounts less than or equal to £50k</t>
    </r>
  </si>
  <si>
    <r>
      <rPr>
        <vertAlign val="superscript"/>
        <sz val="8"/>
        <color theme="1"/>
        <rFont val="Arial"/>
        <family val="2"/>
      </rPr>
      <t xml:space="preserve">  2</t>
    </r>
    <r>
      <rPr>
        <sz val="8"/>
        <color theme="1"/>
        <rFont val="Arial"/>
        <family val="2"/>
      </rPr>
      <t xml:space="preserve"> The Executive Programme on Paramilitarism is a cross-Executive programme, DoF provide the funds to DoJ as the lead department, who will then allocate to the receiving departments via technical transfers</t>
    </r>
  </si>
  <si>
    <t>Table 3.10: Capital DEL (Treasury Earmarked Only)</t>
  </si>
  <si>
    <t>City/Growth Deals</t>
  </si>
  <si>
    <t>Inclusive Future Fund</t>
  </si>
  <si>
    <t>An Ciste</t>
  </si>
  <si>
    <t>Note: Totals may not add due to rounding.  £0.0m represents amounts less than or equal to £50k</t>
  </si>
  <si>
    <t>Table 3.11: PEACEPLUS and Irish Government Funding over the Budget period</t>
  </si>
  <si>
    <t>Irish Government – A5 (Capital)</t>
  </si>
  <si>
    <t>PEACEPLUS Match Funding – Resource DEL</t>
  </si>
  <si>
    <t>PEACEPLUS Match Funding – Capital DEL</t>
  </si>
  <si>
    <t>Table 3.12: Non-ringfenced resource spending and financing, 2026-29</t>
  </si>
  <si>
    <r>
      <t>2025-26
Final plan</t>
    </r>
    <r>
      <rPr>
        <b/>
        <vertAlign val="superscript"/>
        <sz val="9"/>
        <rFont val="Arial"/>
        <family val="2"/>
      </rPr>
      <t>1</t>
    </r>
  </si>
  <si>
    <t>of which</t>
  </si>
  <si>
    <t>Baseline</t>
  </si>
  <si>
    <t>Stabilisation funding</t>
  </si>
  <si>
    <t>Un-ringfenced Transformation</t>
  </si>
  <si>
    <t>Health waiting lists support</t>
  </si>
  <si>
    <t>Ringfenced Transformation</t>
  </si>
  <si>
    <t>NI Protocol/Windsor Framework</t>
  </si>
  <si>
    <t>Budget Exchange Scheme</t>
  </si>
  <si>
    <t>Budget Cover Transfers (net)</t>
  </si>
  <si>
    <t>Barnett adjustments provided as Non-Barnett</t>
  </si>
  <si>
    <t>Other non barnett</t>
  </si>
  <si>
    <t>Reserve Claim</t>
  </si>
  <si>
    <t>Centrally held</t>
  </si>
  <si>
    <t>Strategic Reserve</t>
  </si>
  <si>
    <r>
      <t xml:space="preserve">Note: </t>
    </r>
    <r>
      <rPr>
        <vertAlign val="superscript"/>
        <sz val="8"/>
        <rFont val="Arial"/>
        <family val="2"/>
      </rPr>
      <t>1</t>
    </r>
    <r>
      <rPr>
        <sz val="8"/>
        <rFont val="Arial"/>
        <family val="2"/>
      </rPr>
      <t xml:space="preserve"> This includes £19 million of Autumn Budget consequentials which are permitted following the in year monitoring round</t>
    </r>
  </si>
  <si>
    <t>Table 3.13: The evolution of funding since the Spending Review 2025</t>
  </si>
  <si>
    <t>Barnett funding</t>
  </si>
  <si>
    <t>of which:</t>
  </si>
  <si>
    <t>Baseline at SR25</t>
  </si>
  <si>
    <t>Spending Round 2024 Additions</t>
  </si>
  <si>
    <t>Spring Budget 2025</t>
  </si>
  <si>
    <t>Main Estimates 2025</t>
  </si>
  <si>
    <t>Spending Review Phase 2 2025</t>
  </si>
  <si>
    <t>Supplementary Estimates 2025</t>
  </si>
  <si>
    <t>Spending Round 2024 Additions (SR Phase 1 2025)</t>
  </si>
  <si>
    <t>Total Block Grant (Barnett + Non Barnett Funding)</t>
  </si>
  <si>
    <t>Locally raised revenue</t>
  </si>
  <si>
    <t>Regional Rates revenue (before repayment of RRI principal)</t>
  </si>
  <si>
    <t>Regional Rates revenue (after repayment of RRI principal)</t>
  </si>
  <si>
    <t>Total Funding Position (pre Autumn Budget)</t>
  </si>
  <si>
    <t>Overall Funding</t>
  </si>
  <si>
    <t>Total Block Grant (pre Autumn Budget)</t>
  </si>
  <si>
    <r>
      <t>Autumn Budget Resource consequentials</t>
    </r>
    <r>
      <rPr>
        <vertAlign val="superscript"/>
        <sz val="9"/>
        <rFont val="Arial"/>
        <family val="2"/>
      </rPr>
      <t>1</t>
    </r>
  </si>
  <si>
    <t>Post-Budget Block Grant (post Autumn Budget)</t>
  </si>
  <si>
    <t>Post-Budget Total Funding Position</t>
  </si>
  <si>
    <r>
      <t xml:space="preserve">Note: </t>
    </r>
    <r>
      <rPr>
        <vertAlign val="superscript"/>
        <sz val="8"/>
        <rFont val="Arial"/>
        <family val="2"/>
      </rPr>
      <t>1</t>
    </r>
    <r>
      <rPr>
        <sz val="8"/>
        <rFont val="Arial"/>
        <family val="2"/>
      </rPr>
      <t xml:space="preserve"> This additional funding from Autumn Budget will only be available post-Budget, following a Secretary of State for NI confirmation letter and so is not currently included in the Draft Budget for 2026-27 onwards. The Executive often allocate this funding during Final Budget.</t>
    </r>
  </si>
  <si>
    <t>Source: Department of Finance, HM Treasury</t>
  </si>
  <si>
    <t>Table 4.1: Non-ringfenced resource budgets (including earmarked items) for NI departments 2026-27</t>
  </si>
  <si>
    <t>2024-25 outturn</t>
  </si>
  <si>
    <t>2025-26 opening budget</t>
  </si>
  <si>
    <t>2026-27 budget</t>
  </si>
  <si>
    <t>2027-28 budget</t>
  </si>
  <si>
    <t>2028-29 budget</t>
  </si>
  <si>
    <r>
      <t>Centrally held</t>
    </r>
    <r>
      <rPr>
        <vertAlign val="superscript"/>
        <sz val="9"/>
        <rFont val="Arial"/>
        <family val="2"/>
      </rPr>
      <t>1</t>
    </r>
  </si>
  <si>
    <t xml:space="preserve">Budget exchange </t>
  </si>
  <si>
    <t>Anticipated funding</t>
  </si>
  <si>
    <r>
      <t xml:space="preserve">Note: </t>
    </r>
    <r>
      <rPr>
        <vertAlign val="superscript"/>
        <sz val="8"/>
        <rFont val="Arial"/>
        <family val="2"/>
      </rPr>
      <t>1</t>
    </r>
    <r>
      <rPr>
        <sz val="8"/>
        <rFont val="Arial"/>
        <family val="2"/>
      </rPr>
      <t xml:space="preserve"> includes strategic reserve in £200 million 2027-28 and £400 million in 2028-29</t>
    </r>
  </si>
  <si>
    <t>Table 4.2: Change in Non-ringfenced resource budgets (including earmarked items) for NI departments, 2026-29</t>
  </si>
  <si>
    <t>Change 2025-26 Final plan to 2026-27 budget  
(%)</t>
  </si>
  <si>
    <t>Change 2025-26 budget and
 2026-27 budget  
(%)</t>
  </si>
  <si>
    <t xml:space="preserve"> Change 2026-27 budget to 
2027-28 budget 
(%)</t>
  </si>
  <si>
    <t xml:space="preserve"> Change 2027-28 budget and
 2028-29 budget 
(%)</t>
  </si>
  <si>
    <r>
      <t>Agriculture etc.</t>
    </r>
    <r>
      <rPr>
        <vertAlign val="superscript"/>
        <sz val="9"/>
        <rFont val="Arial"/>
        <family val="2"/>
      </rPr>
      <t>1</t>
    </r>
  </si>
  <si>
    <r>
      <t>Note:</t>
    </r>
    <r>
      <rPr>
        <vertAlign val="superscript"/>
        <sz val="8"/>
        <rFont val="Arial"/>
        <family val="2"/>
      </rPr>
      <t xml:space="preserve"> 1</t>
    </r>
    <r>
      <rPr>
        <sz val="8"/>
        <rFont val="Arial"/>
        <family val="2"/>
      </rPr>
      <t xml:space="preserve"> The figures for the budget period include funding of over £70 million for the Windsor Framework which was not included in the opening budget for 25-26. Excluding this would mean an on average increase of around 1 per cent per annum in the Agriculture budget. this will also be the case for a number of other departments although the amounts are much smaller and have less of an impact on the percentage change</t>
    </r>
  </si>
  <si>
    <t>Chart 4.1: 2026-27 resource budget (including earmarked items) compared with 2025-26 Final plan</t>
  </si>
  <si>
    <t>Table 4.3: Non-ringfenced resource allocations excluding earmarked allocations</t>
  </si>
  <si>
    <t>% change</t>
  </si>
  <si>
    <t>Table 4.4: Earmarked Resource Items   </t>
  </si>
  <si>
    <t>RDEL allocation</t>
  </si>
  <si>
    <t>Earmarked share (%)</t>
  </si>
  <si>
    <t>Minor Departments</t>
  </si>
  <si>
    <t xml:space="preserve">
Source: Department of Finance</t>
  </si>
  <si>
    <t>Table 4.5: Additional resource spending requested by Departments for 2026-27 versus allocations</t>
  </si>
  <si>
    <t>2026-27 Baseline</t>
  </si>
  <si>
    <t>Bids¹</t>
  </si>
  <si>
    <t>Bids plus baseline</t>
  </si>
  <si>
    <t>Allocations</t>
  </si>
  <si>
    <t>Allocations plus baseline</t>
  </si>
  <si>
    <t>% of bids met including baseline</t>
  </si>
  <si>
    <t>% of Executive budget available for allocation</t>
  </si>
  <si>
    <r>
      <t>Justice</t>
    </r>
    <r>
      <rPr>
        <vertAlign val="superscript"/>
        <sz val="9"/>
        <rFont val="Arial"/>
        <family val="2"/>
      </rPr>
      <t>2</t>
    </r>
  </si>
  <si>
    <r>
      <t xml:space="preserve">Notes: 
</t>
    </r>
    <r>
      <rPr>
        <vertAlign val="superscript"/>
        <sz val="8"/>
        <rFont val="Arial"/>
        <family val="2"/>
      </rPr>
      <t>1</t>
    </r>
    <r>
      <rPr>
        <sz val="8"/>
        <rFont val="Arial"/>
        <family val="2"/>
      </rPr>
      <t xml:space="preserve"> Excluding earmarked bids</t>
    </r>
  </si>
  <si>
    <r>
      <rPr>
        <vertAlign val="superscript"/>
        <sz val="8"/>
        <rFont val="Arial"/>
        <family val="2"/>
      </rPr>
      <t>2</t>
    </r>
    <r>
      <rPr>
        <sz val="8"/>
        <rFont val="Arial"/>
        <family val="2"/>
      </rPr>
      <t xml:space="preserve"> These bids exclude those for exceptional pressures such as the PSNI data breach, Holiday pay, McCloud and PSNI Legacy Civil Cases.</t>
    </r>
  </si>
  <si>
    <t>Table 4.6: RDEL allocation excluding earmarked items</t>
  </si>
  <si>
    <t>2025-26 opening position</t>
  </si>
  <si>
    <t>2026-27 Budget</t>
  </si>
  <si>
    <t>2027-28 Budget</t>
  </si>
  <si>
    <t>2028-29 Budget</t>
  </si>
  <si>
    <t>Table 4.7: RDEL allocations including earmarked allocations in real terms (in 2024-25 prices)</t>
  </si>
  <si>
    <r>
      <t>Note:</t>
    </r>
    <r>
      <rPr>
        <vertAlign val="superscript"/>
        <sz val="8"/>
        <rFont val="Arial"/>
        <family val="2"/>
      </rPr>
      <t xml:space="preserve"> 1</t>
    </r>
    <r>
      <rPr>
        <sz val="8"/>
        <rFont val="Arial"/>
        <family val="2"/>
      </rPr>
      <t xml:space="preserve"> as noted in table 4.4 this movement is inflated by the inclusion of funding for the Windsor Framework which was not included in the 2025-26 Opening Budget. Excluding this would result in a real terms decrease in the Agriculture budget of just over 1 per cent in 2026-27</t>
    </r>
  </si>
  <si>
    <t>Source: Department of Finance, HMT GDP deflators January 2026</t>
  </si>
  <si>
    <t>Table 4.8: Departmental resource requirements compared to prior year allocations    </t>
  </si>
  <si>
    <t>2026-27 departmental baseline</t>
  </si>
  <si>
    <t>Earmarked allocations</t>
  </si>
  <si>
    <t>Non-earmarked Bids</t>
  </si>
  <si>
    <r>
      <t>Total Requirement</t>
    </r>
    <r>
      <rPr>
        <b/>
        <vertAlign val="superscript"/>
        <sz val="9"/>
        <rFont val="Arial"/>
        <family val="2"/>
      </rPr>
      <t>1</t>
    </r>
  </si>
  <si>
    <t>2026-27 Requirement as a % of 
2025-26 
Final plan</t>
  </si>
  <si>
    <r>
      <t xml:space="preserve">Note: </t>
    </r>
    <r>
      <rPr>
        <vertAlign val="superscript"/>
        <sz val="8"/>
        <color theme="1"/>
        <rFont val="Arial"/>
        <family val="2"/>
      </rPr>
      <t>1</t>
    </r>
    <r>
      <rPr>
        <sz val="8"/>
        <color theme="1"/>
        <rFont val="Arial"/>
        <family val="2"/>
      </rPr>
      <t xml:space="preserve"> The total requirement figure that we have calculated is likely to be lower than departments self assessed needs. This is due to our figure being based on earmarked allocations and not earmarked bids. In addition it does not include other high priority and desirable pressures which were not bid for.</t>
    </r>
  </si>
  <si>
    <t>Table 4.9: Departmental resource requirements versus allocations received  </t>
  </si>
  <si>
    <r>
      <t xml:space="preserve">2026-27 
Total Departmental Requirement </t>
    </r>
    <r>
      <rPr>
        <b/>
        <vertAlign val="superscript"/>
        <sz val="9"/>
        <rFont val="Arial"/>
        <family val="2"/>
      </rPr>
      <t>1</t>
    </r>
  </si>
  <si>
    <t xml:space="preserve">2026-27
Total 
Allocation </t>
  </si>
  <si>
    <t>2026-27 Allocation vs requirement (%)</t>
  </si>
  <si>
    <t>2026-27 Allocation vs 2025-26 Final plan (%)</t>
  </si>
  <si>
    <r>
      <t xml:space="preserve">Note: </t>
    </r>
    <r>
      <rPr>
        <vertAlign val="superscript"/>
        <sz val="8"/>
        <color theme="1"/>
        <rFont val="Arial"/>
        <family val="2"/>
      </rPr>
      <t>1</t>
    </r>
    <r>
      <rPr>
        <sz val="8"/>
        <color theme="1"/>
        <rFont val="Arial"/>
        <family val="2"/>
      </rPr>
      <t xml:space="preserve"> The total requirement figure  that we have calculated is likely to be lower than departments total needs. This is due to our figure being based on earmarked allocations and not earmarked bids. In addition it does not include other high priority and desirable pressures which were not bid for.</t>
    </r>
  </si>
  <si>
    <t>Table 4.10: Proportion of submitted non-earmarked bids met</t>
  </si>
  <si>
    <t>Bid submitted</t>
  </si>
  <si>
    <r>
      <t>Bid met</t>
    </r>
    <r>
      <rPr>
        <b/>
        <vertAlign val="superscript"/>
        <sz val="9"/>
        <rFont val="Arial"/>
        <family val="2"/>
      </rPr>
      <t>1</t>
    </r>
  </si>
  <si>
    <t>% of 
bid met</t>
  </si>
  <si>
    <r>
      <t xml:space="preserve">Notes: 
</t>
    </r>
    <r>
      <rPr>
        <vertAlign val="superscript"/>
        <sz val="8"/>
        <rFont val="Arial"/>
        <family val="2"/>
      </rPr>
      <t>1</t>
    </r>
    <r>
      <rPr>
        <sz val="8"/>
        <rFont val="Arial"/>
        <family val="2"/>
      </rPr>
      <t>:Departmental general allocations</t>
    </r>
  </si>
  <si>
    <r>
      <rPr>
        <vertAlign val="superscript"/>
        <sz val="8"/>
        <rFont val="Arial"/>
        <family val="2"/>
      </rPr>
      <t>2</t>
    </r>
    <r>
      <rPr>
        <sz val="8"/>
        <rFont val="Arial"/>
        <family val="2"/>
      </rPr>
      <t xml:space="preserve">  These bids exclude those for exceptional pressures such as the PSNI data breach, Holiday pay, McCloud and PSNI Legacy Civil Cases as well as Transformation bids.</t>
    </r>
  </si>
  <si>
    <r>
      <t>Table 4.11: Capital DEL capital spending and financing</t>
    </r>
    <r>
      <rPr>
        <b/>
        <sz val="9"/>
        <rFont val="Calibri"/>
        <family val="2"/>
      </rPr>
      <t>     </t>
    </r>
  </si>
  <si>
    <t>2024-25
Final Outturn</t>
  </si>
  <si>
    <t>Executive's 2025-26 Budget</t>
  </si>
  <si>
    <t>Finance Minister's proposed 2029-30
Budget</t>
  </si>
  <si>
    <t>RRI Borrowing</t>
  </si>
  <si>
    <t>Table 4.12: Capital spending allocations by department for 2026-30</t>
  </si>
  <si>
    <t>2025-26 opening Budget</t>
  </si>
  <si>
    <t>2029-30 Budget</t>
  </si>
  <si>
    <t>Table 4.13: Capital budgets for NI departments, percentage change</t>
  </si>
  <si>
    <t>Change
  2025-26 Budget and 2026-27 Budget  
(%)</t>
  </si>
  <si>
    <t>Change 
2025-26 Final Position to 
2026-27 Budget  
(%)</t>
  </si>
  <si>
    <t xml:space="preserve"> Change
2026-27 
Budget to 
2027-28 Budget 
(%)</t>
  </si>
  <si>
    <t xml:space="preserve"> Change
  2027-28 Budget and 2028-29 Budget 
(%)</t>
  </si>
  <si>
    <t xml:space="preserve"> Change
  2028-29 Budget and 2029-30 Budget 
(%)</t>
  </si>
  <si>
    <t>Table 4.14: Capital bids versus allocations by department 2026-27</t>
  </si>
  <si>
    <t>Bids</t>
  </si>
  <si>
    <r>
      <rPr>
        <b/>
        <i/>
        <sz val="9"/>
        <rFont val="Arial"/>
        <family val="2"/>
      </rPr>
      <t>of which</t>
    </r>
    <r>
      <rPr>
        <b/>
        <sz val="9"/>
        <rFont val="Arial"/>
        <family val="2"/>
      </rPr>
      <t xml:space="preserve"> Inescapable and Pre committed</t>
    </r>
  </si>
  <si>
    <t>Inescapable or precommitted bids as a % of total bids (%)</t>
  </si>
  <si>
    <t>General Allocations</t>
  </si>
  <si>
    <t>Total Allocations (General plus earmarked)</t>
  </si>
  <si>
    <t>Total Allocations as a % of available budget (%)</t>
  </si>
  <si>
    <t xml:space="preserve">Infrastructure </t>
  </si>
  <si>
    <t>As a % of total budget available for allocation</t>
  </si>
  <si>
    <t>Table 4.15: Overall capital bids versus allocations 2026-27 to 2029-30</t>
  </si>
  <si>
    <t>Table 4.16: Earmarked Capital Items by department across the four-year capital budget period</t>
  </si>
  <si>
    <t>Total CDEL 
allocation</t>
  </si>
  <si>
    <t>Earmarked funds within CDEL</t>
  </si>
  <si>
    <t>Earmarked as proportion of allocation (%)</t>
  </si>
  <si>
    <t>Table 4.17: FTC Financing and spending 2026-30</t>
  </si>
  <si>
    <t xml:space="preserve">Block Grant </t>
  </si>
  <si>
    <t xml:space="preserve">Departmental spending </t>
  </si>
  <si>
    <t xml:space="preserve">Unallocated </t>
  </si>
  <si>
    <t xml:space="preserve">FTC repayment </t>
  </si>
  <si>
    <t>Table 4.18: FTC Proposed Allocations</t>
  </si>
  <si>
    <t>Total Allocations</t>
  </si>
  <si>
    <t>Table 4.19: FTC actual and forecast underspends 2024-26</t>
  </si>
  <si>
    <t>Total FTC budget available</t>
  </si>
  <si>
    <t>Repayment</t>
  </si>
  <si>
    <t>Unallocated</t>
  </si>
  <si>
    <r>
      <t>Underspend</t>
    </r>
    <r>
      <rPr>
        <b/>
        <vertAlign val="superscript"/>
        <sz val="9"/>
        <rFont val="Arial"/>
        <family val="2"/>
      </rPr>
      <t>1</t>
    </r>
    <r>
      <rPr>
        <b/>
        <sz val="9"/>
        <rFont val="Arial"/>
        <family val="2"/>
      </rPr>
      <t xml:space="preserve"> as a % of available budget</t>
    </r>
  </si>
  <si>
    <r>
      <t xml:space="preserve">Note: </t>
    </r>
    <r>
      <rPr>
        <vertAlign val="superscript"/>
        <sz val="9"/>
        <rFont val="Arial"/>
        <family val="2"/>
      </rPr>
      <t>1</t>
    </r>
    <r>
      <rPr>
        <b/>
        <sz val="9"/>
        <rFont val="Arial"/>
        <family val="2"/>
      </rPr>
      <t xml:space="preserve"> </t>
    </r>
    <r>
      <rPr>
        <sz val="8"/>
        <rFont val="Arial"/>
        <family val="2"/>
      </rPr>
      <t>Whilst currently unallocated this amount could technically still be allocated until Final Outturn is agreed.</t>
    </r>
  </si>
  <si>
    <t>Table 4.20: Real terms total DEL spending increases from 2026-27 to 2028-29 (2024-25 prices)</t>
  </si>
  <si>
    <r>
      <t>NI department (%)</t>
    </r>
    <r>
      <rPr>
        <b/>
        <vertAlign val="superscript"/>
        <sz val="9"/>
        <color theme="1"/>
        <rFont val="Arial"/>
        <family val="2"/>
      </rPr>
      <t>1</t>
    </r>
  </si>
  <si>
    <r>
      <t>Nearest equivalent UK Government department(s) (%)</t>
    </r>
    <r>
      <rPr>
        <b/>
        <vertAlign val="superscript"/>
        <sz val="9"/>
        <color theme="1"/>
        <rFont val="Arial"/>
        <family val="2"/>
      </rPr>
      <t>1,2</t>
    </r>
  </si>
  <si>
    <t>Difference (percentage points)</t>
  </si>
  <si>
    <r>
      <t>Total (excluding strategic reserve)</t>
    </r>
    <r>
      <rPr>
        <b/>
        <vertAlign val="superscript"/>
        <sz val="9"/>
        <color theme="1"/>
        <rFont val="Arial"/>
        <family val="2"/>
      </rPr>
      <t>3</t>
    </r>
  </si>
  <si>
    <r>
      <t>Total (including strategic reserve)</t>
    </r>
    <r>
      <rPr>
        <i/>
        <vertAlign val="superscript"/>
        <sz val="9"/>
        <color theme="1"/>
        <rFont val="Arial"/>
        <family val="2"/>
      </rPr>
      <t>3</t>
    </r>
  </si>
  <si>
    <r>
      <t xml:space="preserve">Notes:                                                                                                                                                                                                 ¹ Per cent change is calculated in real terms using December 2025 HMT GDP deflators. Change in NI departments from 2026-27 to 2028-29 Draft Budget allocations  Change in UK 'nearest equivalent' from SR2025                                                                                                                                                           ² The full mapping of nearest equivalent UK Government departments to their NI counterparts is outlined in Appendix C.
</t>
    </r>
    <r>
      <rPr>
        <vertAlign val="superscript"/>
        <sz val="8"/>
        <color rgb="FF000000"/>
        <rFont val="Arial"/>
        <family val="2"/>
      </rPr>
      <t>3</t>
    </r>
    <r>
      <rPr>
        <sz val="8"/>
        <color rgb="FF000000"/>
        <rFont val="Arial"/>
        <family val="2"/>
      </rPr>
      <t xml:space="preserve"> The total real-terms decrease shown for UK Government departments is for equivalent UK Government departments only, and excluding UK Treasury reserves. For NI, two totals including and excluding allocation of strategic reserve are shown</t>
    </r>
  </si>
  <si>
    <t>Source: HM Treasury &amp; Department of Finance</t>
  </si>
  <si>
    <t>Chart 4.2: NI public sector workforce per head compared to England</t>
  </si>
  <si>
    <t>Sector</t>
  </si>
  <si>
    <t>Comparison vs England=100</t>
  </si>
  <si>
    <t>Total public sector</t>
  </si>
  <si>
    <t>Civil service (comparability adjusted)</t>
  </si>
  <si>
    <t>Police</t>
  </si>
  <si>
    <t>Teachers</t>
  </si>
  <si>
    <t>Civil service</t>
  </si>
  <si>
    <t>Chart 4.3: Public sector employment as a percentage of overall employment, by nation and region of the UK (English regions shown in grey)</t>
  </si>
  <si>
    <t>Scottish public sector employment and pay | Institute for Fiscal Studies</t>
  </si>
  <si>
    <t>Table A1: UK nearest equilavents to each NI Civil Service department</t>
  </si>
  <si>
    <t>NI department</t>
  </si>
  <si>
    <t>Nearest equivalent UK Government department(s)</t>
  </si>
  <si>
    <t>Agriculture, Environment and Rural Affairs</t>
  </si>
  <si>
    <t xml:space="preserve"> Environment, Food and Rural Affairs</t>
  </si>
  <si>
    <t xml:space="preserve"> Culture, Media and Sport</t>
  </si>
  <si>
    <t xml:space="preserve"> HM Revenue and Customs</t>
  </si>
  <si>
    <t xml:space="preserve"> Housing, Communities and Local Government</t>
  </si>
  <si>
    <t xml:space="preserve"> Work and Pensions</t>
  </si>
  <si>
    <t xml:space="preserve"> Business and Trade</t>
  </si>
  <si>
    <t xml:space="preserve"> Energy Security and Net Zero</t>
  </si>
  <si>
    <t xml:space="preserve"> Science, Innovation and Technology</t>
  </si>
  <si>
    <t xml:space="preserve"> Education</t>
  </si>
  <si>
    <t xml:space="preserve"> HM Treasury</t>
  </si>
  <si>
    <t xml:space="preserve"> Health and Social Care</t>
  </si>
  <si>
    <t xml:space="preserve"> Transport</t>
  </si>
  <si>
    <t xml:space="preserve"> Home Office</t>
  </si>
  <si>
    <t xml:space="preserve"> Justice</t>
  </si>
  <si>
    <t xml:space="preserve"> Cabinet Office</t>
  </si>
  <si>
    <t xml:space="preserve"> Law Officers' Departments</t>
  </si>
  <si>
    <t xml:space="preserve"> Small and Independent Bodies</t>
  </si>
  <si>
    <t>Source: NI Fiscal Council</t>
  </si>
  <si>
    <t>Table A2: Real CDEL including Budget years in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</si>
</sst>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_-;\-* #,##0_-;_-* &quot;-&quot;??_-;_-@_-"/>
    <numFmt numFmtId="166" formatCode="_-* #,##0.0_-;\-* #,##0.0_-;_-* &quot;-&quot;??_-;_-@_-"/>
    <numFmt numFmtId="167" formatCode="#,##0.0"/>
    <numFmt numFmtId="168" formatCode="#,##0_ ;\-#,##0\ "/>
    <numFmt numFmtId="169" formatCode="#,##0.000"/>
    <numFmt numFmtId="170" formatCode="#,##0.0_ ;\-#,##0.0\ "/>
    <numFmt numFmtId="171" formatCode="_-* #,##0.000_-;\-* #,##0.000_-;_-* &quot;-&quot;??_-;_-@_-"/>
  </numFmts>
  <fonts count="51" x14ac:knownFonts="1">
    <font>
      <sz val="11"/>
      <color theme="1"/>
      <name val="Aptos Narrow"/>
      <family val="2"/>
      <scheme val="minor"/>
    </font>
    <font>
      <sz val="11"/>
      <color theme="1"/>
      <name val="Aptos Narrow"/>
      <family val="2"/>
      <scheme val="minor"/>
    </font>
    <font>
      <b/>
      <sz val="11"/>
      <color theme="1"/>
      <name val="Aptos Narrow"/>
      <family val="2"/>
      <scheme val="minor"/>
    </font>
    <font>
      <b/>
      <sz val="9"/>
      <name val="Arial"/>
      <family val="2"/>
    </font>
    <font>
      <sz val="9"/>
      <color theme="1"/>
      <name val="Arial"/>
      <family val="2"/>
    </font>
    <font>
      <b/>
      <sz val="9"/>
      <color theme="1"/>
      <name val="Arial"/>
      <family val="2"/>
    </font>
    <font>
      <u/>
      <sz val="11"/>
      <color theme="10"/>
      <name val="Aptos Narrow"/>
      <family val="2"/>
      <scheme val="minor"/>
    </font>
    <font>
      <sz val="10"/>
      <color theme="1"/>
      <name val="Arial"/>
      <family val="2"/>
    </font>
    <font>
      <u/>
      <sz val="9"/>
      <color theme="10"/>
      <name val="Arial"/>
      <family val="2"/>
    </font>
    <font>
      <sz val="9"/>
      <color rgb="FFFF0000"/>
      <name val="Arial"/>
      <family val="2"/>
    </font>
    <font>
      <sz val="9"/>
      <name val="Arial"/>
      <family val="2"/>
    </font>
    <font>
      <i/>
      <sz val="9"/>
      <name val="Arial"/>
      <family val="2"/>
    </font>
    <font>
      <sz val="8"/>
      <name val="Arial"/>
      <family val="2"/>
    </font>
    <font>
      <b/>
      <sz val="8"/>
      <name val="Arial"/>
      <family val="2"/>
    </font>
    <font>
      <sz val="8"/>
      <color theme="1"/>
      <name val="Arial"/>
      <family val="2"/>
    </font>
    <font>
      <i/>
      <sz val="9"/>
      <color theme="1"/>
      <name val="Arial"/>
      <family val="2"/>
    </font>
    <font>
      <vertAlign val="superscript"/>
      <sz val="9"/>
      <name val="Arial"/>
      <family val="2"/>
    </font>
    <font>
      <vertAlign val="superscript"/>
      <sz val="8"/>
      <name val="Arial"/>
      <family val="2"/>
    </font>
    <font>
      <b/>
      <sz val="9"/>
      <color theme="1"/>
      <name val="Arial"/>
    </font>
    <font>
      <sz val="9"/>
      <color theme="1"/>
      <name val="Arial"/>
    </font>
    <font>
      <sz val="9"/>
      <name val="Arial"/>
    </font>
    <font>
      <u/>
      <sz val="9"/>
      <color theme="10"/>
      <name val="Arial"/>
    </font>
    <font>
      <b/>
      <sz val="9"/>
      <name val="Arial"/>
    </font>
    <font>
      <sz val="9"/>
      <color rgb="FF000000"/>
      <name val="Arial"/>
    </font>
    <font>
      <i/>
      <sz val="9"/>
      <color theme="1"/>
      <name val="Arial"/>
    </font>
    <font>
      <i/>
      <sz val="9"/>
      <color theme="1"/>
      <name val="Aptos Narrow"/>
      <family val="2"/>
      <scheme val="minor"/>
    </font>
    <font>
      <i/>
      <sz val="9"/>
      <color rgb="FF000000"/>
      <name val="Arial"/>
    </font>
    <font>
      <sz val="9"/>
      <color theme="1"/>
      <name val="Aptos Narrow"/>
      <family val="2"/>
      <scheme val="minor"/>
    </font>
    <font>
      <sz val="8"/>
      <color theme="1"/>
      <name val="Arial"/>
    </font>
    <font>
      <vertAlign val="superscript"/>
      <sz val="8"/>
      <color theme="1"/>
      <name val="Arial"/>
    </font>
    <font>
      <u/>
      <sz val="8"/>
      <color theme="10"/>
      <name val="Arial"/>
    </font>
    <font>
      <vertAlign val="superscript"/>
      <sz val="9"/>
      <color rgb="FF000000"/>
      <name val="Arial"/>
      <family val="2"/>
    </font>
    <font>
      <sz val="9"/>
      <color rgb="FF000000"/>
      <name val="Arial"/>
      <family val="2"/>
    </font>
    <font>
      <i/>
      <sz val="9"/>
      <color rgb="FF000000"/>
      <name val="Arial"/>
      <family val="2"/>
    </font>
    <font>
      <sz val="8"/>
      <name val="Arial"/>
    </font>
    <font>
      <sz val="8"/>
      <color theme="1"/>
      <name val="Aptos Narrow"/>
      <family val="2"/>
      <scheme val="minor"/>
    </font>
    <font>
      <b/>
      <vertAlign val="superscript"/>
      <sz val="9"/>
      <name val="Arial"/>
      <family val="2"/>
    </font>
    <font>
      <vertAlign val="superscript"/>
      <sz val="8"/>
      <color theme="1"/>
      <name val="Arial"/>
      <family val="2"/>
    </font>
    <font>
      <b/>
      <sz val="9"/>
      <name val="Calibri"/>
      <family val="2"/>
    </font>
    <font>
      <b/>
      <i/>
      <sz val="9"/>
      <name val="Arial"/>
      <family val="2"/>
    </font>
    <font>
      <b/>
      <sz val="9"/>
      <color rgb="FF000000"/>
      <name val="Arial"/>
      <family val="2"/>
    </font>
    <font>
      <sz val="11"/>
      <name val="Arial"/>
      <family val="2"/>
    </font>
    <font>
      <sz val="11"/>
      <color rgb="FF000000"/>
      <name val="Arial"/>
      <family val="2"/>
    </font>
    <font>
      <b/>
      <vertAlign val="superscript"/>
      <sz val="9"/>
      <color theme="1"/>
      <name val="Arial"/>
      <family val="2"/>
    </font>
    <font>
      <i/>
      <vertAlign val="superscript"/>
      <sz val="9"/>
      <color theme="1"/>
      <name val="Arial"/>
      <family val="2"/>
    </font>
    <font>
      <sz val="8"/>
      <color rgb="FF000000"/>
      <name val="Arial"/>
      <family val="2"/>
    </font>
    <font>
      <vertAlign val="superscript"/>
      <sz val="8"/>
      <color rgb="FF000000"/>
      <name val="Arial"/>
      <family val="2"/>
    </font>
    <font>
      <b/>
      <sz val="11"/>
      <color rgb="FF000000"/>
      <name val="Calibri"/>
      <family val="2"/>
    </font>
    <font>
      <i/>
      <sz val="11"/>
      <color theme="1"/>
      <name val="Aptos Narrow"/>
      <family val="2"/>
      <scheme val="minor"/>
    </font>
    <font>
      <sz val="8"/>
      <name val="Aptos Narrow"/>
      <family val="2"/>
      <scheme val="minor"/>
    </font>
    <font>
      <sz val="11"/>
      <color rgb="FF000000"/>
      <name val="Aptos Narrow"/>
      <family val="2"/>
      <scheme val="minor"/>
    </font>
  </fonts>
  <fills count="10">
    <fill>
      <patternFill patternType="none"/>
    </fill>
    <fill>
      <patternFill patternType="gray125"/>
    </fill>
    <fill>
      <patternFill patternType="solid">
        <fgColor rgb="FFFFE699"/>
        <bgColor rgb="FF000000"/>
      </patternFill>
    </fill>
    <fill>
      <patternFill patternType="solid">
        <fgColor rgb="FFFFE699"/>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theme="0"/>
        <bgColor indexed="64"/>
      </patternFill>
    </fill>
    <fill>
      <patternFill patternType="solid">
        <fgColor indexed="65"/>
        <bgColor indexed="64"/>
      </patternFill>
    </fill>
    <fill>
      <patternFill patternType="solid">
        <fgColor theme="8" tint="0.59996337778862885"/>
        <bgColor indexed="64"/>
      </patternFill>
    </fill>
    <fill>
      <patternFill patternType="solid">
        <fgColor theme="7" tint="0.79998168889431442"/>
        <bgColor indexed="64"/>
      </patternFill>
    </fill>
  </fills>
  <borders count="223">
    <border>
      <left/>
      <right/>
      <top/>
      <bottom/>
      <diagonal/>
    </border>
    <border>
      <left/>
      <right/>
      <top style="medium">
        <color theme="7" tint="0.59996337778862885"/>
      </top>
      <bottom style="medium">
        <color theme="7" tint="0.59996337778862885"/>
      </bottom>
      <diagonal/>
    </border>
    <border>
      <left/>
      <right/>
      <top/>
      <bottom style="medium">
        <color rgb="FFFFE699"/>
      </bottom>
      <diagonal/>
    </border>
    <border>
      <left/>
      <right/>
      <top style="thin">
        <color rgb="FFFFE699"/>
      </top>
      <bottom style="thin">
        <color rgb="FFFFE699"/>
      </bottom>
      <diagonal/>
    </border>
    <border>
      <left style="thin">
        <color theme="0"/>
      </left>
      <right style="thin">
        <color theme="7" tint="0.59999389629810485"/>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7" tint="0.59999389629810485"/>
      </right>
      <top/>
      <bottom style="thin">
        <color theme="7" tint="0.59999389629810485"/>
      </bottom>
      <diagonal/>
    </border>
    <border>
      <left/>
      <right/>
      <top/>
      <bottom style="thin">
        <color theme="7" tint="0.59999389629810485"/>
      </bottom>
      <diagonal/>
    </border>
    <border>
      <left/>
      <right style="thin">
        <color theme="0"/>
      </right>
      <top/>
      <bottom style="thin">
        <color theme="7" tint="0.59999389629810485"/>
      </bottom>
      <diagonal/>
    </border>
    <border>
      <left style="thin">
        <color theme="0"/>
      </left>
      <right style="thin">
        <color theme="7" tint="0.59999389629810485"/>
      </right>
      <top style="thin">
        <color theme="7" tint="0.59999389629810485"/>
      </top>
      <bottom/>
      <diagonal/>
    </border>
    <border>
      <left/>
      <right style="thin">
        <color theme="0"/>
      </right>
      <top/>
      <bottom/>
      <diagonal/>
    </border>
    <border>
      <left style="thin">
        <color theme="0"/>
      </left>
      <right style="thin">
        <color theme="7" tint="0.59999389629810485"/>
      </right>
      <top/>
      <bottom/>
      <diagonal/>
    </border>
    <border>
      <left style="thin">
        <color theme="0"/>
      </left>
      <right style="thin">
        <color theme="7" tint="0.59999389629810485"/>
      </right>
      <top/>
      <bottom style="medium">
        <color rgb="FFFFE699"/>
      </bottom>
      <diagonal/>
    </border>
    <border>
      <left style="thin">
        <color theme="0"/>
      </left>
      <right style="thin">
        <color theme="7" tint="0.59999389629810485"/>
      </right>
      <top/>
      <bottom style="medium">
        <color theme="7" tint="0.59999389629810485"/>
      </bottom>
      <diagonal/>
    </border>
    <border>
      <left/>
      <right/>
      <top/>
      <bottom style="medium">
        <color theme="7" tint="0.59999389629810485"/>
      </bottom>
      <diagonal/>
    </border>
    <border>
      <left style="thin">
        <color theme="0"/>
      </left>
      <right style="thin">
        <color theme="7" tint="0.59999389629810485"/>
      </right>
      <top style="medium">
        <color theme="7" tint="0.59999389629810485"/>
      </top>
      <bottom style="medium">
        <color theme="7" tint="0.59999389629810485"/>
      </bottom>
      <diagonal/>
    </border>
    <border>
      <left/>
      <right/>
      <top style="medium">
        <color theme="7" tint="0.59999389629810485"/>
      </top>
      <bottom style="medium">
        <color theme="7" tint="0.59999389629810485"/>
      </bottom>
      <diagonal/>
    </border>
    <border>
      <left/>
      <right style="thin">
        <color theme="0"/>
      </right>
      <top style="medium">
        <color theme="7" tint="0.59999389629810485"/>
      </top>
      <bottom style="medium">
        <color theme="7" tint="0.59999389629810485"/>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style="thin">
        <color rgb="FFFFE699"/>
      </bottom>
      <diagonal/>
    </border>
    <border>
      <left/>
      <right/>
      <top style="medium">
        <color rgb="FFFFE699"/>
      </top>
      <bottom style="medium">
        <color rgb="FFFFE699"/>
      </bottom>
      <diagonal/>
    </border>
    <border>
      <left/>
      <right style="thin">
        <color theme="0"/>
      </right>
      <top/>
      <bottom style="medium">
        <color theme="7" tint="0.59999389629810485"/>
      </bottom>
      <diagonal/>
    </border>
    <border>
      <left/>
      <right style="thin">
        <color rgb="FFFFE699"/>
      </right>
      <top/>
      <bottom/>
      <diagonal/>
    </border>
    <border>
      <left/>
      <right style="thin">
        <color rgb="FFFFE699"/>
      </right>
      <top/>
      <bottom style="medium">
        <color rgb="FFFFE699"/>
      </bottom>
      <diagonal/>
    </border>
    <border>
      <left/>
      <right style="thin">
        <color rgb="FFFFE699"/>
      </right>
      <top style="medium">
        <color rgb="FFFFE699"/>
      </top>
      <bottom/>
      <diagonal/>
    </border>
    <border>
      <left/>
      <right/>
      <top style="medium">
        <color rgb="FFFFE699"/>
      </top>
      <bottom/>
      <diagonal/>
    </border>
    <border>
      <left style="thin">
        <color theme="7" tint="0.59999389629810485"/>
      </left>
      <right/>
      <top style="thin">
        <color theme="0"/>
      </top>
      <bottom/>
      <diagonal/>
    </border>
    <border>
      <left style="thin">
        <color theme="7" tint="0.59999389629810485"/>
      </left>
      <right style="thin">
        <color theme="7" tint="0.59999389629810485"/>
      </right>
      <top style="thin">
        <color theme="0"/>
      </top>
      <bottom/>
      <diagonal/>
    </border>
    <border>
      <left style="thin">
        <color theme="7" tint="0.59999389629810485"/>
      </left>
      <right style="thin">
        <color theme="0"/>
      </right>
      <top style="thin">
        <color theme="0"/>
      </top>
      <bottom/>
      <diagonal/>
    </border>
    <border>
      <left style="thin">
        <color theme="7" tint="0.59999389629810485"/>
      </left>
      <right/>
      <top/>
      <bottom/>
      <diagonal/>
    </border>
    <border>
      <left style="thin">
        <color theme="7" tint="0.59999389629810485"/>
      </left>
      <right style="thin">
        <color theme="7" tint="0.59999389629810485"/>
      </right>
      <top/>
      <bottom/>
      <diagonal/>
    </border>
    <border>
      <left style="thin">
        <color theme="7" tint="0.59999389629810485"/>
      </left>
      <right style="thin">
        <color theme="0"/>
      </right>
      <top/>
      <bottom/>
      <diagonal/>
    </border>
    <border>
      <left style="thin">
        <color theme="0"/>
      </left>
      <right style="thin">
        <color theme="7" tint="0.59999389629810485"/>
      </right>
      <top style="medium">
        <color rgb="FFFFE699"/>
      </top>
      <bottom style="medium">
        <color rgb="FFFFE699"/>
      </bottom>
      <diagonal/>
    </border>
    <border>
      <left style="thin">
        <color theme="7" tint="0.59999389629810485"/>
      </left>
      <right/>
      <top style="medium">
        <color rgb="FFFFE699"/>
      </top>
      <bottom style="medium">
        <color rgb="FFFFE699"/>
      </bottom>
      <diagonal/>
    </border>
    <border>
      <left/>
      <right style="thin">
        <color theme="0"/>
      </right>
      <top style="medium">
        <color rgb="FFFFE699"/>
      </top>
      <bottom style="medium">
        <color rgb="FFFFE699"/>
      </bottom>
      <diagonal/>
    </border>
    <border>
      <left/>
      <right style="thin">
        <color theme="7" tint="0.59999389629810485"/>
      </right>
      <top/>
      <bottom style="thin">
        <color rgb="FFFFE699"/>
      </bottom>
      <diagonal/>
    </border>
    <border>
      <left/>
      <right style="thin">
        <color theme="7" tint="0.59999389629810485"/>
      </right>
      <top/>
      <bottom/>
      <diagonal/>
    </border>
    <border>
      <left/>
      <right style="thin">
        <color theme="7" tint="0.59999389629810485"/>
      </right>
      <top/>
      <bottom style="medium">
        <color theme="7" tint="0.59999389629810485"/>
      </bottom>
      <diagonal/>
    </border>
    <border>
      <left style="thin">
        <color theme="0"/>
      </left>
      <right/>
      <top style="medium">
        <color theme="7" tint="0.59999389629810485"/>
      </top>
      <bottom style="thin">
        <color theme="0"/>
      </bottom>
      <diagonal/>
    </border>
    <border>
      <left/>
      <right/>
      <top style="medium">
        <color theme="7" tint="0.59999389629810485"/>
      </top>
      <bottom style="thin">
        <color theme="0"/>
      </bottom>
      <diagonal/>
    </border>
    <border>
      <left style="thin">
        <color theme="0"/>
      </left>
      <right/>
      <top style="thin">
        <color theme="0"/>
      </top>
      <bottom/>
      <diagonal/>
    </border>
    <border>
      <left style="thin">
        <color theme="0"/>
      </left>
      <right/>
      <top style="thin">
        <color theme="7" tint="0.59996337778862885"/>
      </top>
      <bottom/>
      <diagonal/>
    </border>
    <border>
      <left/>
      <right/>
      <top style="thin">
        <color theme="7" tint="0.59996337778862885"/>
      </top>
      <bottom/>
      <diagonal/>
    </border>
    <border>
      <left/>
      <right style="thin">
        <color theme="7" tint="0.59996337778862885"/>
      </right>
      <top style="thin">
        <color theme="7" tint="0.59996337778862885"/>
      </top>
      <bottom/>
      <diagonal/>
    </border>
    <border>
      <left style="thin">
        <color theme="0"/>
      </left>
      <right/>
      <top/>
      <bottom/>
      <diagonal/>
    </border>
    <border>
      <left style="thin">
        <color theme="0"/>
      </left>
      <right style="thin">
        <color theme="7" tint="0.59996337778862885"/>
      </right>
      <top style="thin">
        <color theme="0"/>
      </top>
      <bottom/>
      <diagonal/>
    </border>
    <border>
      <left style="thin">
        <color theme="0"/>
      </left>
      <right style="thin">
        <color theme="7" tint="0.59996337778862885"/>
      </right>
      <top/>
      <bottom/>
      <diagonal/>
    </border>
    <border>
      <left/>
      <right style="thin">
        <color theme="7" tint="0.59996337778862885"/>
      </right>
      <top style="medium">
        <color theme="7" tint="0.59996337778862885"/>
      </top>
      <bottom style="medium">
        <color theme="7" tint="0.59996337778862885"/>
      </bottom>
      <diagonal/>
    </border>
    <border>
      <left/>
      <right style="thin">
        <color theme="0"/>
      </right>
      <top style="medium">
        <color theme="7" tint="0.59996337778862885"/>
      </top>
      <bottom style="medium">
        <color theme="7" tint="0.59996337778862885"/>
      </bottom>
      <diagonal/>
    </border>
    <border>
      <left style="thin">
        <color theme="0"/>
      </left>
      <right/>
      <top style="thin">
        <color theme="0"/>
      </top>
      <bottom style="thin">
        <color theme="0"/>
      </bottom>
      <diagonal/>
    </border>
    <border>
      <left/>
      <right style="thin">
        <color theme="7" tint="0.59999389629810485"/>
      </right>
      <top style="thin">
        <color theme="7" tint="0.59999389629810485"/>
      </top>
      <bottom/>
      <diagonal/>
    </border>
    <border>
      <left/>
      <right style="thin">
        <color rgb="FFFFE699"/>
      </right>
      <top style="medium">
        <color rgb="FFFFE699"/>
      </top>
      <bottom style="medium">
        <color rgb="FFFFE699"/>
      </bottom>
      <diagonal/>
    </border>
    <border>
      <left/>
      <right style="thin">
        <color rgb="FFFFE699"/>
      </right>
      <top style="thin">
        <color rgb="FFFFE699"/>
      </top>
      <bottom/>
      <diagonal/>
    </border>
    <border>
      <left/>
      <right style="thin">
        <color theme="7" tint="0.59999389629810485"/>
      </right>
      <top/>
      <bottom style="medium">
        <color rgb="FFFFE699"/>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rgb="FFFFE699"/>
      </bottom>
      <diagonal/>
    </border>
    <border>
      <left style="thin">
        <color theme="0"/>
      </left>
      <right/>
      <top style="thin">
        <color theme="0"/>
      </top>
      <bottom style="thin">
        <color theme="7" tint="0.59999389629810485"/>
      </bottom>
      <diagonal/>
    </border>
    <border>
      <left style="thin">
        <color theme="0"/>
      </left>
      <right/>
      <top style="thin">
        <color theme="7" tint="0.59996337778862885"/>
      </top>
      <bottom style="thin">
        <color theme="7" tint="0.59996337778862885"/>
      </bottom>
      <diagonal/>
    </border>
    <border>
      <left style="thin">
        <color theme="0"/>
      </left>
      <right/>
      <top style="thin">
        <color theme="0"/>
      </top>
      <bottom style="medium">
        <color theme="7" tint="0.59999389629810485"/>
      </bottom>
      <diagonal/>
    </border>
    <border>
      <left style="thin">
        <color theme="0"/>
      </left>
      <right/>
      <top/>
      <bottom style="medium">
        <color theme="7" tint="0.59996337778862885"/>
      </bottom>
      <diagonal/>
    </border>
    <border>
      <left/>
      <right style="thin">
        <color theme="7" tint="0.59996337778862885"/>
      </right>
      <top style="thin">
        <color theme="0"/>
      </top>
      <bottom style="thin">
        <color theme="7" tint="0.59999389629810485"/>
      </bottom>
      <diagonal/>
    </border>
    <border>
      <left style="thin">
        <color theme="7" tint="0.59999389629810485"/>
      </left>
      <right style="thin">
        <color theme="7" tint="0.59996337778862885"/>
      </right>
      <top style="thin">
        <color theme="7" tint="0.59999389629810485"/>
      </top>
      <bottom style="thin">
        <color rgb="FFFFFFFF"/>
      </bottom>
      <diagonal/>
    </border>
    <border>
      <left style="thin">
        <color theme="7" tint="0.59999389629810485"/>
      </left>
      <right style="thin">
        <color theme="7" tint="0.59996337778862885"/>
      </right>
      <top style="thin">
        <color rgb="FFFFFFFF"/>
      </top>
      <bottom style="thin">
        <color rgb="FFFFFFFF"/>
      </bottom>
      <diagonal/>
    </border>
    <border>
      <left style="thin">
        <color theme="7" tint="0.59999389629810485"/>
      </left>
      <right style="thin">
        <color theme="7" tint="0.59996337778862885"/>
      </right>
      <top style="thin">
        <color rgb="FFFFFFFF"/>
      </top>
      <bottom/>
      <diagonal/>
    </border>
    <border>
      <left style="thin">
        <color theme="7" tint="0.59999389629810485"/>
      </left>
      <right style="thin">
        <color theme="7" tint="0.59996337778862885"/>
      </right>
      <top style="thin">
        <color theme="7" tint="0.59996337778862885"/>
      </top>
      <bottom style="thin">
        <color theme="7" tint="0.59996337778862885"/>
      </bottom>
      <diagonal/>
    </border>
    <border>
      <left style="thin">
        <color theme="7" tint="0.59999389629810485"/>
      </left>
      <right style="thin">
        <color theme="7" tint="0.59996337778862885"/>
      </right>
      <top/>
      <bottom style="thin">
        <color rgb="FFFFFFFF"/>
      </bottom>
      <diagonal/>
    </border>
    <border>
      <left style="thin">
        <color theme="7" tint="0.59999389629810485"/>
      </left>
      <right style="thin">
        <color theme="7" tint="0.59996337778862885"/>
      </right>
      <top/>
      <bottom/>
      <diagonal/>
    </border>
    <border>
      <left style="thin">
        <color theme="7" tint="0.59999389629810485"/>
      </left>
      <right style="thin">
        <color theme="7" tint="0.59996337778862885"/>
      </right>
      <top style="thin">
        <color rgb="FFFFFFFF"/>
      </top>
      <bottom style="medium">
        <color theme="7" tint="0.59999389629810485"/>
      </bottom>
      <diagonal/>
    </border>
    <border>
      <left style="thin">
        <color theme="7" tint="0.59999389629810485"/>
      </left>
      <right style="thin">
        <color theme="7" tint="0.59996337778862885"/>
      </right>
      <top/>
      <bottom style="medium">
        <color theme="7" tint="0.59996337778862885"/>
      </bottom>
      <diagonal/>
    </border>
    <border>
      <left/>
      <right/>
      <top style="thin">
        <color theme="0"/>
      </top>
      <bottom style="thin">
        <color theme="7" tint="0.59999389629810485"/>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right/>
      <top style="thin">
        <color theme="7" tint="0.59996337778862885"/>
      </top>
      <bottom style="thin">
        <color theme="7" tint="0.59996337778862885"/>
      </bottom>
      <diagonal/>
    </border>
    <border>
      <left/>
      <right/>
      <top/>
      <bottom style="medium">
        <color theme="7" tint="0.59996337778862885"/>
      </bottom>
      <diagonal/>
    </border>
    <border>
      <left style="thin">
        <color rgb="FFFFFFFF"/>
      </left>
      <right style="thin">
        <color theme="7" tint="0.59996337778862885"/>
      </right>
      <top/>
      <bottom style="thin">
        <color rgb="FFFFFFFF"/>
      </bottom>
      <diagonal/>
    </border>
    <border>
      <left style="thin">
        <color rgb="FFFFFFFF"/>
      </left>
      <right style="thin">
        <color theme="7" tint="0.59996337778862885"/>
      </right>
      <top style="thin">
        <color rgb="FFFFFFFF"/>
      </top>
      <bottom style="thin">
        <color rgb="FFFFFFFF"/>
      </bottom>
      <diagonal/>
    </border>
    <border>
      <left style="thin">
        <color rgb="FFFFFFFF"/>
      </left>
      <right style="thin">
        <color theme="7" tint="0.59996337778862885"/>
      </right>
      <top style="thin">
        <color rgb="FFFFFFFF"/>
      </top>
      <bottom/>
      <diagonal/>
    </border>
    <border>
      <left style="thin">
        <color rgb="FFFFFFFF"/>
      </left>
      <right style="thin">
        <color theme="7" tint="0.59996337778862885"/>
      </right>
      <top style="thin">
        <color theme="7" tint="0.59996337778862885"/>
      </top>
      <bottom style="thin">
        <color theme="7" tint="0.59996337778862885"/>
      </bottom>
      <diagonal/>
    </border>
    <border>
      <left style="thin">
        <color rgb="FFFFFFFF"/>
      </left>
      <right style="thin">
        <color theme="7" tint="0.59996337778862885"/>
      </right>
      <top/>
      <bottom/>
      <diagonal/>
    </border>
    <border>
      <left style="thin">
        <color rgb="FFFFFFFF"/>
      </left>
      <right style="thin">
        <color theme="7" tint="0.59996337778862885"/>
      </right>
      <top/>
      <bottom style="medium">
        <color theme="7" tint="0.59999389629810485"/>
      </bottom>
      <diagonal/>
    </border>
    <border>
      <left style="thin">
        <color rgb="FFFFFFFF"/>
      </left>
      <right style="thin">
        <color theme="7" tint="0.59996337778862885"/>
      </right>
      <top/>
      <bottom style="medium">
        <color theme="7" tint="0.59996337778862885"/>
      </bottom>
      <diagonal/>
    </border>
    <border>
      <left/>
      <right style="thin">
        <color theme="7" tint="0.59999389629810485"/>
      </right>
      <top style="thin">
        <color theme="0"/>
      </top>
      <bottom/>
      <diagonal/>
    </border>
    <border>
      <left/>
      <right/>
      <top style="thin">
        <color theme="7" tint="0.59999389629810485"/>
      </top>
      <bottom/>
      <diagonal/>
    </border>
    <border>
      <left/>
      <right style="thin">
        <color rgb="FFFFFFFF"/>
      </right>
      <top style="thin">
        <color theme="7" tint="0.59996337778862885"/>
      </top>
      <bottom style="thin">
        <color theme="7" tint="0.59996337778862885"/>
      </bottom>
      <diagonal/>
    </border>
    <border>
      <left/>
      <right style="thin">
        <color rgb="FFFFFFFF"/>
      </right>
      <top/>
      <bottom style="medium">
        <color theme="7" tint="0.59996337778862885"/>
      </bottom>
      <diagonal/>
    </border>
    <border>
      <left/>
      <right style="thin">
        <color theme="0"/>
      </right>
      <top style="thin">
        <color theme="0"/>
      </top>
      <bottom style="thin">
        <color theme="7" tint="0.59999389629810485"/>
      </bottom>
      <diagonal/>
    </border>
    <border>
      <left/>
      <right style="thin">
        <color theme="0"/>
      </right>
      <top style="thin">
        <color theme="7" tint="0.59996337778862885"/>
      </top>
      <bottom style="thin">
        <color theme="7" tint="0.59996337778862885"/>
      </bottom>
      <diagonal/>
    </border>
    <border>
      <left/>
      <right style="thin">
        <color theme="0"/>
      </right>
      <top/>
      <bottom style="medium">
        <color theme="7" tint="0.59996337778862885"/>
      </bottom>
      <diagonal/>
    </border>
    <border>
      <left style="thin">
        <color rgb="FFFFFFFF"/>
      </left>
      <right style="thin">
        <color rgb="FFFFE699"/>
      </right>
      <top/>
      <bottom style="thin">
        <color rgb="FFFFFFFF"/>
      </bottom>
      <diagonal/>
    </border>
    <border>
      <left/>
      <right/>
      <top style="thin">
        <color rgb="FFFFE699"/>
      </top>
      <bottom/>
      <diagonal/>
    </border>
    <border>
      <left style="thin">
        <color rgb="FFFFFFFF"/>
      </left>
      <right style="thin">
        <color rgb="FFFFE699"/>
      </right>
      <top style="thin">
        <color rgb="FFFFFFFF"/>
      </top>
      <bottom style="thin">
        <color rgb="FFFFFFFF"/>
      </bottom>
      <diagonal/>
    </border>
    <border>
      <left style="thin">
        <color rgb="FFFFE699"/>
      </left>
      <right style="thin">
        <color rgb="FFFFE699"/>
      </right>
      <top style="thin">
        <color rgb="FFFFFFFF"/>
      </top>
      <bottom/>
      <diagonal/>
    </border>
    <border>
      <left style="thin">
        <color rgb="FFFFFFFF"/>
      </left>
      <right style="thin">
        <color rgb="FFFFE699"/>
      </right>
      <top style="thin">
        <color rgb="FFFFFFFF"/>
      </top>
      <bottom/>
      <diagonal/>
    </border>
    <border>
      <left style="thin">
        <color rgb="FFFFE699"/>
      </left>
      <right style="thin">
        <color rgb="FFFFE699"/>
      </right>
      <top/>
      <bottom/>
      <diagonal/>
    </border>
    <border>
      <left style="thin">
        <color rgb="FFFFFFFF"/>
      </left>
      <right style="thin">
        <color rgb="FFFFE699"/>
      </right>
      <top/>
      <bottom style="medium">
        <color rgb="FFFFE699"/>
      </bottom>
      <diagonal/>
    </border>
    <border>
      <left/>
      <right style="thin">
        <color rgb="FFFFFFFF"/>
      </right>
      <top/>
      <bottom style="medium">
        <color rgb="FFFFE699"/>
      </bottom>
      <diagonal/>
    </border>
    <border>
      <left/>
      <right style="thin">
        <color rgb="FFFFFFFF"/>
      </right>
      <top/>
      <bottom style="thin">
        <color rgb="FFFFFFFF"/>
      </bottom>
      <diagonal/>
    </border>
    <border>
      <left/>
      <right style="thin">
        <color theme="7" tint="0.59999389629810485"/>
      </right>
      <top style="thin">
        <color theme="0"/>
      </top>
      <bottom style="thin">
        <color theme="7" tint="0.59999389629810485"/>
      </bottom>
      <diagonal/>
    </border>
    <border>
      <left style="thin">
        <color theme="0"/>
      </left>
      <right style="thin">
        <color theme="7" tint="0.59999389629810485"/>
      </right>
      <top/>
      <bottom style="thin">
        <color theme="0"/>
      </bottom>
      <diagonal/>
    </border>
    <border>
      <left style="thin">
        <color theme="7" tint="0.59999389629810485"/>
      </left>
      <right style="thin">
        <color theme="0"/>
      </right>
      <top style="thin">
        <color theme="7" tint="0.59999389629810485"/>
      </top>
      <bottom style="thin">
        <color theme="0"/>
      </bottom>
      <diagonal/>
    </border>
    <border>
      <left style="thin">
        <color theme="7" tint="0.59999389629810485"/>
      </left>
      <right style="thin">
        <color theme="0"/>
      </right>
      <top/>
      <bottom style="thin">
        <color theme="0"/>
      </bottom>
      <diagonal/>
    </border>
    <border>
      <left style="thin">
        <color theme="0"/>
      </left>
      <right style="thin">
        <color theme="7" tint="0.59999389629810485"/>
      </right>
      <top style="thin">
        <color theme="7" tint="0.59996337778862885"/>
      </top>
      <bottom style="thin">
        <color theme="7" tint="0.59996337778862885"/>
      </bottom>
      <diagonal/>
    </border>
    <border>
      <left/>
      <right style="thin">
        <color theme="7" tint="0.59999389629810485"/>
      </right>
      <top style="thin">
        <color theme="7" tint="0.59996337778862885"/>
      </top>
      <bottom style="thin">
        <color theme="7" tint="0.59996337778862885"/>
      </bottom>
      <diagonal/>
    </border>
    <border>
      <left/>
      <right style="thin">
        <color theme="7" tint="0.59999389629810485"/>
      </right>
      <top style="thin">
        <color theme="7" tint="0.59996337778862885"/>
      </top>
      <bottom/>
      <diagonal/>
    </border>
    <border>
      <left style="thin">
        <color theme="7" tint="0.59999389629810485"/>
      </left>
      <right style="thin">
        <color theme="0"/>
      </right>
      <top style="thin">
        <color theme="7" tint="0.59996337778862885"/>
      </top>
      <bottom style="thin">
        <color theme="7" tint="0.59996337778862885"/>
      </bottom>
      <diagonal/>
    </border>
    <border>
      <left style="thin">
        <color theme="7" tint="0.59999389629810485"/>
      </left>
      <right style="thin">
        <color theme="7" tint="0.59999389629810485"/>
      </right>
      <top style="thin">
        <color theme="7" tint="0.59996337778862885"/>
      </top>
      <bottom/>
      <diagonal/>
    </border>
    <border>
      <left style="thin">
        <color theme="0"/>
      </left>
      <right style="thin">
        <color theme="7" tint="0.59999389629810485"/>
      </right>
      <top style="thin">
        <color theme="0"/>
      </top>
      <bottom style="medium">
        <color theme="7" tint="0.59999389629810485"/>
      </bottom>
      <diagonal/>
    </border>
    <border>
      <left/>
      <right/>
      <top style="thin">
        <color theme="0"/>
      </top>
      <bottom style="medium">
        <color theme="7" tint="0.59999389629810485"/>
      </bottom>
      <diagonal/>
    </border>
    <border>
      <left style="thin">
        <color theme="7" tint="0.59999389629810485"/>
      </left>
      <right style="thin">
        <color theme="7" tint="0.59999389629810485"/>
      </right>
      <top style="thin">
        <color theme="0"/>
      </top>
      <bottom style="medium">
        <color theme="7" tint="0.59999389629810485"/>
      </bottom>
      <diagonal/>
    </border>
    <border>
      <left style="thin">
        <color theme="7" tint="0.59999389629810485"/>
      </left>
      <right style="thin">
        <color theme="0"/>
      </right>
      <top style="thin">
        <color theme="0"/>
      </top>
      <bottom style="medium">
        <color theme="7" tint="0.59999389629810485"/>
      </bottom>
      <diagonal/>
    </border>
    <border>
      <left style="thin">
        <color theme="0"/>
      </left>
      <right style="thin">
        <color theme="7" tint="0.59999389629810485"/>
      </right>
      <top/>
      <bottom style="medium">
        <color theme="7" tint="0.59996337778862885"/>
      </bottom>
      <diagonal/>
    </border>
    <border>
      <left/>
      <right style="thin">
        <color theme="7" tint="0.59999389629810485"/>
      </right>
      <top/>
      <bottom style="medium">
        <color theme="7" tint="0.59996337778862885"/>
      </bottom>
      <diagonal/>
    </border>
    <border>
      <left style="thin">
        <color theme="7" tint="0.59999389629810485"/>
      </left>
      <right style="thin">
        <color theme="0"/>
      </right>
      <top/>
      <bottom style="medium">
        <color theme="7" tint="0.59996337778862885"/>
      </bottom>
      <diagonal/>
    </border>
    <border>
      <left style="thin">
        <color theme="0"/>
      </left>
      <right/>
      <top style="medium">
        <color theme="7" tint="0.59996337778862885"/>
      </top>
      <bottom/>
      <diagonal/>
    </border>
    <border>
      <left/>
      <right/>
      <top style="medium">
        <color theme="7" tint="0.59996337778862885"/>
      </top>
      <bottom/>
      <diagonal/>
    </border>
    <border>
      <left/>
      <right style="thin">
        <color theme="0"/>
      </right>
      <top style="medium">
        <color theme="7" tint="0.59996337778862885"/>
      </top>
      <bottom/>
      <diagonal/>
    </border>
    <border>
      <left/>
      <right style="thin">
        <color rgb="FFFFFFFF"/>
      </right>
      <top style="thin">
        <color rgb="FFFFFFFF"/>
      </top>
      <bottom/>
      <diagonal/>
    </border>
    <border>
      <left/>
      <right style="thin">
        <color rgb="FFFFE699"/>
      </right>
      <top style="thin">
        <color rgb="FFFFE699"/>
      </top>
      <bottom style="thin">
        <color rgb="FFFFE699"/>
      </bottom>
      <diagonal/>
    </border>
    <border>
      <left style="thin">
        <color rgb="FFFFFFFF"/>
      </left>
      <right style="thin">
        <color rgb="FFFFE699"/>
      </right>
      <top style="thin">
        <color rgb="FFFFFFFF"/>
      </top>
      <bottom style="medium">
        <color rgb="FFFFE699"/>
      </bottom>
      <diagonal/>
    </border>
    <border>
      <left style="thin">
        <color theme="0"/>
      </left>
      <right/>
      <top style="thin">
        <color rgb="FFFFE699"/>
      </top>
      <bottom style="thin">
        <color rgb="FFFFE699"/>
      </bottom>
      <diagonal/>
    </border>
    <border>
      <left style="thin">
        <color theme="0"/>
      </left>
      <right/>
      <top style="thin">
        <color rgb="FFFFE699"/>
      </top>
      <bottom style="medium">
        <color rgb="FFFFE699"/>
      </bottom>
      <diagonal/>
    </border>
    <border>
      <left/>
      <right style="thin">
        <color rgb="FFFFE699"/>
      </right>
      <top style="thin">
        <color rgb="FFFFE699"/>
      </top>
      <bottom style="medium">
        <color rgb="FFFFE699"/>
      </bottom>
      <diagonal/>
    </border>
    <border>
      <left style="thin">
        <color theme="0"/>
      </left>
      <right/>
      <top style="medium">
        <color rgb="FFFFE699"/>
      </top>
      <bottom/>
      <diagonal/>
    </border>
    <border>
      <left style="thin">
        <color theme="0"/>
      </left>
      <right/>
      <top style="medium">
        <color rgb="FFFFE699"/>
      </top>
      <bottom style="medium">
        <color rgb="FFFFE699"/>
      </bottom>
      <diagonal/>
    </border>
    <border>
      <left style="thin">
        <color rgb="FFFFE699"/>
      </left>
      <right/>
      <top style="medium">
        <color rgb="FFFFE699"/>
      </top>
      <bottom style="medium">
        <color rgb="FFFFE699"/>
      </bottom>
      <diagonal/>
    </border>
    <border>
      <left/>
      <right style="thin">
        <color rgb="FFFFE699"/>
      </right>
      <top/>
      <bottom style="thin">
        <color theme="7" tint="0.59999389629810485"/>
      </bottom>
      <diagonal/>
    </border>
    <border>
      <left/>
      <right style="thin">
        <color rgb="FFFFE699"/>
      </right>
      <top style="thin">
        <color theme="7" tint="0.59996337778862885"/>
      </top>
      <bottom/>
      <diagonal/>
    </border>
    <border>
      <left/>
      <right style="thin">
        <color rgb="FFFFE699"/>
      </right>
      <top/>
      <bottom style="medium">
        <color theme="7" tint="0.59999389629810485"/>
      </bottom>
      <diagonal/>
    </border>
    <border>
      <left/>
      <right style="thin">
        <color rgb="FFFFE699"/>
      </right>
      <top/>
      <bottom style="thin">
        <color rgb="FFFFE699"/>
      </bottom>
      <diagonal/>
    </border>
    <border>
      <left/>
      <right style="thin">
        <color rgb="FFFFE699"/>
      </right>
      <top/>
      <bottom style="medium">
        <color theme="7" tint="0.59996337778862885"/>
      </bottom>
      <diagonal/>
    </border>
    <border>
      <left/>
      <right style="medium">
        <color theme="7" tint="0.59996337778862885"/>
      </right>
      <top/>
      <bottom/>
      <diagonal/>
    </border>
    <border>
      <left style="thin">
        <color rgb="FFFFE699"/>
      </left>
      <right style="thin">
        <color rgb="FFFFE699"/>
      </right>
      <top style="medium">
        <color rgb="FFFFE699"/>
      </top>
      <bottom style="medium">
        <color rgb="FFFFE699"/>
      </bottom>
      <diagonal/>
    </border>
    <border>
      <left/>
      <right style="thin">
        <color theme="7" tint="0.59999389629810485"/>
      </right>
      <top style="medium">
        <color rgb="FFFFE699"/>
      </top>
      <bottom style="medium">
        <color rgb="FFFFE699"/>
      </bottom>
      <diagonal/>
    </border>
    <border>
      <left style="thin">
        <color theme="7" tint="0.59999389629810485"/>
      </left>
      <right style="thin">
        <color theme="7" tint="0.59999389629810485"/>
      </right>
      <top/>
      <bottom style="medium">
        <color theme="7" tint="0.59999389629810485"/>
      </bottom>
      <diagonal/>
    </border>
    <border>
      <left style="thin">
        <color theme="7" tint="0.59999389629810485"/>
      </left>
      <right/>
      <top style="medium">
        <color theme="7" tint="0.59999389629810485"/>
      </top>
      <bottom style="medium">
        <color theme="7" tint="0.59999389629810485"/>
      </bottom>
      <diagonal/>
    </border>
    <border>
      <left/>
      <right/>
      <top style="thin">
        <color theme="7" tint="0.59999389629810485"/>
      </top>
      <bottom style="thin">
        <color theme="0"/>
      </bottom>
      <diagonal/>
    </border>
    <border>
      <left style="thin">
        <color theme="7" tint="0.59999389629810485"/>
      </left>
      <right style="thin">
        <color theme="7" tint="0.59999389629810485"/>
      </right>
      <top style="medium">
        <color rgb="FFFFE699"/>
      </top>
      <bottom style="medium">
        <color rgb="FFFFE699"/>
      </bottom>
      <diagonal/>
    </border>
    <border>
      <left style="thin">
        <color rgb="FFFFE699"/>
      </left>
      <right/>
      <top/>
      <bottom/>
      <diagonal/>
    </border>
    <border>
      <left/>
      <right style="thin">
        <color theme="7" tint="0.59999389629810485"/>
      </right>
      <top/>
      <bottom style="thin">
        <color theme="0"/>
      </bottom>
      <diagonal/>
    </border>
    <border>
      <left/>
      <right style="thin">
        <color theme="7" tint="0.59996337778862885"/>
      </right>
      <top/>
      <bottom/>
      <diagonal/>
    </border>
    <border>
      <left/>
      <right style="thin">
        <color theme="7" tint="0.59999389629810485"/>
      </right>
      <top style="medium">
        <color theme="7" tint="0.59996337778862885"/>
      </top>
      <bottom style="medium">
        <color theme="7" tint="0.59996337778862885"/>
      </bottom>
      <diagonal/>
    </border>
    <border>
      <left style="thin">
        <color theme="0"/>
      </left>
      <right style="thin">
        <color theme="0"/>
      </right>
      <top style="thin">
        <color theme="0"/>
      </top>
      <bottom/>
      <diagonal/>
    </border>
    <border>
      <left style="thin">
        <color theme="7" tint="0.59999389629810485"/>
      </left>
      <right/>
      <top style="medium">
        <color theme="7" tint="0.59996337778862885"/>
      </top>
      <bottom style="medium">
        <color theme="7" tint="0.59996337778862885"/>
      </bottom>
      <diagonal/>
    </border>
    <border>
      <left style="thin">
        <color theme="7" tint="0.59999389629810485"/>
      </left>
      <right style="thin">
        <color theme="7" tint="0.59999389629810485"/>
      </right>
      <top/>
      <bottom style="thin">
        <color rgb="FFFFFFFF"/>
      </bottom>
      <diagonal/>
    </border>
    <border>
      <left style="thin">
        <color theme="7" tint="0.59999389629810485"/>
      </left>
      <right style="thin">
        <color theme="7" tint="0.59999389629810485"/>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7" tint="0.59999389629810485"/>
      </left>
      <right style="thin">
        <color theme="7" tint="0.59999389629810485"/>
      </right>
      <top style="thin">
        <color rgb="FFFFFFFF"/>
      </top>
      <bottom/>
      <diagonal/>
    </border>
    <border>
      <left style="thin">
        <color theme="0"/>
      </left>
      <right/>
      <top style="medium">
        <color rgb="FFFFE699"/>
      </top>
      <bottom style="medium">
        <color theme="7" tint="0.59996337778862885"/>
      </bottom>
      <diagonal/>
    </border>
    <border>
      <left style="thin">
        <color theme="7" tint="0.59999389629810485"/>
      </left>
      <right style="thin">
        <color theme="7" tint="0.59999389629810485"/>
      </right>
      <top style="medium">
        <color rgb="FFFFE699"/>
      </top>
      <bottom style="medium">
        <color theme="7" tint="0.59996337778862885"/>
      </bottom>
      <diagonal/>
    </border>
    <border>
      <left/>
      <right style="thin">
        <color rgb="FFFFFFFF"/>
      </right>
      <top style="medium">
        <color rgb="FFFFE699"/>
      </top>
      <bottom style="medium">
        <color theme="7" tint="0.59996337778862885"/>
      </bottom>
      <diagonal/>
    </border>
    <border>
      <left/>
      <right style="thin">
        <color theme="7" tint="0.59996337778862885"/>
      </right>
      <top style="medium">
        <color rgb="FFFFE699"/>
      </top>
      <bottom style="medium">
        <color theme="7" tint="0.59996337778862885"/>
      </bottom>
      <diagonal/>
    </border>
    <border>
      <left style="thin">
        <color theme="7" tint="0.59999389629810485"/>
      </left>
      <right style="thin">
        <color theme="7" tint="0.59999389629810485"/>
      </right>
      <top style="thin">
        <color rgb="FFFFFFFF"/>
      </top>
      <bottom style="medium">
        <color theme="7" tint="0.59999389629810485"/>
      </bottom>
      <diagonal/>
    </border>
    <border>
      <left/>
      <right style="thin">
        <color rgb="FFFFFFFF"/>
      </right>
      <top style="thin">
        <color rgb="FFFFFFFF"/>
      </top>
      <bottom style="medium">
        <color theme="7" tint="0.59999389629810485"/>
      </bottom>
      <diagonal/>
    </border>
    <border>
      <left/>
      <right style="thin">
        <color theme="7" tint="0.59996337778862885"/>
      </right>
      <top/>
      <bottom style="medium">
        <color theme="7" tint="0.59999389629810485"/>
      </bottom>
      <diagonal/>
    </border>
    <border>
      <left style="thin">
        <color theme="7" tint="0.59999389629810485"/>
      </left>
      <right style="thin">
        <color theme="7" tint="0.59999389629810485"/>
      </right>
      <top/>
      <bottom style="medium">
        <color theme="7" tint="0.59996337778862885"/>
      </bottom>
      <diagonal/>
    </border>
    <border>
      <left/>
      <right style="thin">
        <color theme="7" tint="0.59996337778862885"/>
      </right>
      <top/>
      <bottom style="medium">
        <color theme="7" tint="0.59996337778862885"/>
      </bottom>
      <diagonal/>
    </border>
    <border>
      <left style="thin">
        <color theme="7" tint="0.59999389629810485"/>
      </left>
      <right style="thin">
        <color theme="7" tint="0.59999389629810485"/>
      </right>
      <top style="thin">
        <color theme="7" tint="0.59999389629810485"/>
      </top>
      <bottom style="thin">
        <color theme="0"/>
      </bottom>
      <diagonal/>
    </border>
    <border>
      <left style="thin">
        <color theme="7" tint="0.59999389629810485"/>
      </left>
      <right style="thin">
        <color theme="7" tint="0.59999389629810485"/>
      </right>
      <top style="thin">
        <color theme="0"/>
      </top>
      <bottom style="thin">
        <color theme="0"/>
      </bottom>
      <diagonal/>
    </border>
    <border>
      <left style="thin">
        <color theme="7" tint="0.59999389629810485"/>
      </left>
      <right style="thin">
        <color theme="7" tint="0.59999389629810485"/>
      </right>
      <top style="medium">
        <color theme="7" tint="0.59996337778862885"/>
      </top>
      <bottom style="medium">
        <color theme="7" tint="0.59996337778862885"/>
      </bottom>
      <diagonal/>
    </border>
    <border>
      <left/>
      <right style="thin">
        <color theme="7" tint="0.59996337778862885"/>
      </right>
      <top/>
      <bottom style="thin">
        <color theme="7" tint="0.59999389629810485"/>
      </bottom>
      <diagonal/>
    </border>
    <border>
      <left style="thin">
        <color theme="7" tint="0.59996337778862885"/>
      </left>
      <right/>
      <top style="thin">
        <color theme="7" tint="0.59999389629810485"/>
      </top>
      <bottom/>
      <diagonal/>
    </border>
    <border>
      <left/>
      <right style="thin">
        <color theme="7" tint="0.59999389629810485"/>
      </right>
      <top style="thin">
        <color theme="7" tint="0.59999389629810485"/>
      </top>
      <bottom style="thin">
        <color theme="0"/>
      </bottom>
      <diagonal/>
    </border>
    <border>
      <left style="thin">
        <color theme="7" tint="0.59996337778862885"/>
      </left>
      <right/>
      <top/>
      <bottom/>
      <diagonal/>
    </border>
    <border>
      <left style="thin">
        <color theme="7" tint="0.59996337778862885"/>
      </left>
      <right/>
      <top style="medium">
        <color theme="7" tint="0.59996337778862885"/>
      </top>
      <bottom style="medium">
        <color theme="7" tint="0.59996337778862885"/>
      </bottom>
      <diagonal/>
    </border>
    <border>
      <left/>
      <right style="thin">
        <color theme="7" tint="0.59999389629810485"/>
      </right>
      <top style="medium">
        <color theme="7" tint="0.59996337778862885"/>
      </top>
      <bottom/>
      <diagonal/>
    </border>
    <border>
      <left/>
      <right style="thin">
        <color theme="7" tint="0.59996337778862885"/>
      </right>
      <top style="medium">
        <color theme="7" tint="0.59996337778862885"/>
      </top>
      <bottom/>
      <diagonal/>
    </border>
    <border>
      <left style="thin">
        <color theme="7" tint="0.59996337778862885"/>
      </left>
      <right style="thin">
        <color theme="0"/>
      </right>
      <top/>
      <bottom style="thin">
        <color theme="0"/>
      </bottom>
      <diagonal/>
    </border>
    <border>
      <left style="thin">
        <color theme="7" tint="0.59996337778862885"/>
      </left>
      <right style="thin">
        <color theme="0"/>
      </right>
      <top style="thin">
        <color theme="0"/>
      </top>
      <bottom style="thin">
        <color theme="0"/>
      </bottom>
      <diagonal/>
    </border>
    <border>
      <left style="thin">
        <color theme="7" tint="0.59996337778862885"/>
      </left>
      <right style="thin">
        <color theme="0"/>
      </right>
      <top/>
      <bottom/>
      <diagonal/>
    </border>
    <border>
      <left/>
      <right style="thin">
        <color rgb="FFFFFFFF"/>
      </right>
      <top style="thin">
        <color rgb="FFFFFFFF"/>
      </top>
      <bottom style="medium">
        <color rgb="FFFFE699"/>
      </bottom>
      <diagonal/>
    </border>
    <border>
      <left/>
      <right style="thin">
        <color rgb="FFFFFFFF"/>
      </right>
      <top style="medium">
        <color rgb="FFFFE699"/>
      </top>
      <bottom style="medium">
        <color rgb="FFFFE699"/>
      </bottom>
      <diagonal/>
    </border>
    <border>
      <left style="thin">
        <color theme="0"/>
      </left>
      <right style="thin">
        <color theme="7" tint="0.59999389629810485"/>
      </right>
      <top style="thin">
        <color theme="0"/>
      </top>
      <bottom style="thin">
        <color theme="0"/>
      </bottom>
      <diagonal/>
    </border>
    <border>
      <left/>
      <right style="thin">
        <color theme="0"/>
      </right>
      <top/>
      <bottom style="medium">
        <color theme="7" tint="0.39991454817346722"/>
      </bottom>
      <diagonal/>
    </border>
    <border>
      <left style="thin">
        <color theme="0"/>
      </left>
      <right style="thin">
        <color theme="7" tint="0.59999389629810485"/>
      </right>
      <top/>
      <bottom style="medium">
        <color theme="7" tint="0.39991454817346722"/>
      </bottom>
      <diagonal/>
    </border>
    <border>
      <left/>
      <right style="thin">
        <color theme="0"/>
      </right>
      <top style="thin">
        <color theme="7" tint="0.39970091860713525"/>
      </top>
      <bottom style="thin">
        <color theme="7" tint="0.39967040009765925"/>
      </bottom>
      <diagonal/>
    </border>
    <border>
      <left style="thin">
        <color theme="0"/>
      </left>
      <right style="thin">
        <color theme="7" tint="0.59999389629810485"/>
      </right>
      <top style="thin">
        <color theme="7" tint="0.39970091860713525"/>
      </top>
      <bottom style="thin">
        <color theme="7" tint="0.39967040009765925"/>
      </bottom>
      <diagonal/>
    </border>
    <border>
      <left/>
      <right style="thin">
        <color theme="0"/>
      </right>
      <top/>
      <bottom style="thin">
        <color theme="7" tint="0.39970091860713525"/>
      </bottom>
      <diagonal/>
    </border>
    <border>
      <left/>
      <right style="thin">
        <color theme="0"/>
      </right>
      <top style="thin">
        <color theme="7" tint="0.39973143711661124"/>
      </top>
      <bottom/>
      <diagonal/>
    </border>
    <border>
      <left style="thin">
        <color theme="0"/>
      </left>
      <right style="thin">
        <color theme="7" tint="0.59999389629810485"/>
      </right>
      <top style="thin">
        <color theme="7" tint="0.39973143711661124"/>
      </top>
      <bottom/>
      <diagonal/>
    </border>
    <border>
      <left/>
      <right style="thin">
        <color theme="0"/>
      </right>
      <top style="thin">
        <color theme="7" tint="0.39976195562608724"/>
      </top>
      <bottom style="thin">
        <color theme="7" tint="0.39973143711661124"/>
      </bottom>
      <diagonal/>
    </border>
    <border>
      <left style="thin">
        <color theme="0"/>
      </left>
      <right style="thin">
        <color theme="7" tint="0.59999389629810485"/>
      </right>
      <top style="thin">
        <color theme="7" tint="0.39976195562608724"/>
      </top>
      <bottom/>
      <diagonal/>
    </border>
    <border>
      <left/>
      <right style="thin">
        <color theme="0"/>
      </right>
      <top style="thin">
        <color theme="7" tint="0.39979247413556324"/>
      </top>
      <bottom style="thin">
        <color theme="7" tint="0.39976195562608724"/>
      </bottom>
      <diagonal/>
    </border>
    <border>
      <left style="thin">
        <color theme="0"/>
      </left>
      <right style="thin">
        <color theme="7" tint="0.59999389629810485"/>
      </right>
      <top style="thin">
        <color theme="7" tint="0.39979247413556324"/>
      </top>
      <bottom/>
      <diagonal/>
    </border>
    <border>
      <left/>
      <right style="thin">
        <color theme="0"/>
      </right>
      <top/>
      <bottom style="thin">
        <color theme="7" tint="0.39979247413556324"/>
      </bottom>
      <diagonal/>
    </border>
    <border>
      <left/>
      <right style="thin">
        <color theme="0"/>
      </right>
      <top style="thin">
        <color rgb="FFFFE699"/>
      </top>
      <bottom style="thin">
        <color rgb="FFFFE699"/>
      </bottom>
      <diagonal/>
    </border>
    <border>
      <left style="thin">
        <color theme="0"/>
      </left>
      <right style="thin">
        <color theme="7" tint="0.59999389629810485"/>
      </right>
      <top style="thin">
        <color rgb="FFFFE699"/>
      </top>
      <bottom style="thin">
        <color rgb="FFFFE699"/>
      </bottom>
      <diagonal/>
    </border>
    <border>
      <left/>
      <right style="thin">
        <color theme="0"/>
      </right>
      <top style="thin">
        <color theme="7" tint="0.39988402966399123"/>
      </top>
      <bottom/>
      <diagonal/>
    </border>
    <border>
      <left style="thin">
        <color theme="0"/>
      </left>
      <right style="thin">
        <color theme="7" tint="0.59999389629810485"/>
      </right>
      <top style="thin">
        <color theme="7" tint="0.39988402966399123"/>
      </top>
      <bottom/>
      <diagonal/>
    </border>
    <border>
      <left/>
      <right style="thin">
        <color theme="0"/>
      </right>
      <top/>
      <bottom style="thin">
        <color theme="7" tint="0.39988402966399123"/>
      </bottom>
      <diagonal/>
    </border>
    <border>
      <left/>
      <right style="thin">
        <color theme="0"/>
      </right>
      <top style="thin">
        <color theme="7" tint="0.39991454817346722"/>
      </top>
      <bottom/>
      <diagonal/>
    </border>
    <border>
      <left style="thin">
        <color theme="0"/>
      </left>
      <right style="thin">
        <color theme="7" tint="0.59999389629810485"/>
      </right>
      <top style="thin">
        <color theme="7" tint="0.39991454817346722"/>
      </top>
      <bottom/>
      <diagonal/>
    </border>
    <border>
      <left/>
      <right style="thin">
        <color theme="0"/>
      </right>
      <top/>
      <bottom style="thin">
        <color theme="7" tint="0.39991454817346722"/>
      </bottom>
      <diagonal/>
    </border>
    <border>
      <left/>
      <right style="thin">
        <color theme="7" tint="0.59996337778862885"/>
      </right>
      <top/>
      <bottom style="thin">
        <color theme="0"/>
      </bottom>
      <diagonal/>
    </border>
    <border>
      <left/>
      <right style="thin">
        <color theme="7" tint="0.59996337778862885"/>
      </right>
      <top style="thin">
        <color theme="0"/>
      </top>
      <bottom style="thin">
        <color theme="0"/>
      </bottom>
      <diagonal/>
    </border>
    <border>
      <left/>
      <right style="thin">
        <color theme="7" tint="0.59996337778862885"/>
      </right>
      <top style="thin">
        <color theme="0"/>
      </top>
      <bottom/>
      <diagonal/>
    </border>
    <border>
      <left/>
      <right style="thin">
        <color theme="7" tint="0.59996337778862885"/>
      </right>
      <top style="thin">
        <color theme="7" tint="0.59996337778862885"/>
      </top>
      <bottom style="thin">
        <color theme="0"/>
      </bottom>
      <diagonal/>
    </border>
    <border>
      <left/>
      <right/>
      <top style="thin">
        <color theme="7" tint="0.59996337778862885"/>
      </top>
      <bottom style="thin">
        <color theme="0"/>
      </bottom>
      <diagonal/>
    </border>
    <border>
      <left/>
      <right style="thin">
        <color theme="7" tint="0.59996337778862885"/>
      </right>
      <top/>
      <bottom style="thin">
        <color theme="7" tint="0.59996337778862885"/>
      </bottom>
      <diagonal/>
    </border>
    <border>
      <left/>
      <right/>
      <top/>
      <bottom style="thin">
        <color theme="7" tint="0.59996337778862885"/>
      </bottom>
      <diagonal/>
    </border>
    <border>
      <left/>
      <right style="thin">
        <color theme="7" tint="0.59996337778862885"/>
      </right>
      <top style="medium">
        <color theme="7" tint="0.59996337778862885"/>
      </top>
      <bottom style="medium">
        <color rgb="FFFFE699"/>
      </bottom>
      <diagonal/>
    </border>
    <border>
      <left/>
      <right/>
      <top style="medium">
        <color theme="7" tint="0.59996337778862885"/>
      </top>
      <bottom style="medium">
        <color rgb="FFFFE699"/>
      </bottom>
      <diagonal/>
    </border>
    <border>
      <left style="thin">
        <color theme="7" tint="0.59996337778862885"/>
      </left>
      <right/>
      <top style="medium">
        <color theme="7" tint="0.59996337778862885"/>
      </top>
      <bottom style="thin">
        <color theme="0"/>
      </bottom>
      <diagonal/>
    </border>
    <border>
      <left style="thin">
        <color theme="7" tint="0.59996337778862885"/>
      </left>
      <right/>
      <top/>
      <bottom style="thin">
        <color theme="0"/>
      </bottom>
      <diagonal/>
    </border>
    <border>
      <left/>
      <right style="thin">
        <color theme="7" tint="0.59996337778862885"/>
      </right>
      <top style="thin">
        <color theme="0"/>
      </top>
      <bottom style="thin">
        <color theme="7" tint="0.59996337778862885"/>
      </bottom>
      <diagonal/>
    </border>
    <border>
      <left style="thin">
        <color theme="7" tint="0.59996337778862885"/>
      </left>
      <right/>
      <top/>
      <bottom style="thin">
        <color theme="7" tint="0.59996337778862885"/>
      </bottom>
      <diagonal/>
    </border>
    <border>
      <left style="thin">
        <color theme="7" tint="0.59996337778862885"/>
      </left>
      <right/>
      <top style="thin">
        <color theme="7" tint="0.59996337778862885"/>
      </top>
      <bottom style="thin">
        <color theme="0"/>
      </bottom>
      <diagonal/>
    </border>
    <border>
      <left style="thin">
        <color theme="7" tint="0.59996337778862885"/>
      </left>
      <right/>
      <top/>
      <bottom style="medium">
        <color theme="7" tint="0.59996337778862885"/>
      </bottom>
      <diagonal/>
    </border>
    <border>
      <left style="thin">
        <color theme="0"/>
      </left>
      <right style="thin">
        <color theme="7" tint="0.59999389629810485"/>
      </right>
      <top style="thin">
        <color theme="0"/>
      </top>
      <bottom style="thin">
        <color rgb="FFFFE699"/>
      </bottom>
      <diagonal/>
    </border>
    <border>
      <left/>
      <right/>
      <top style="thin">
        <color theme="0"/>
      </top>
      <bottom style="thin">
        <color rgb="FFFFE699"/>
      </bottom>
      <diagonal/>
    </border>
    <border>
      <left/>
      <right style="thin">
        <color theme="0"/>
      </right>
      <top style="thin">
        <color theme="0"/>
      </top>
      <bottom style="thin">
        <color rgb="FFFFE699"/>
      </bottom>
      <diagonal/>
    </border>
    <border>
      <left style="thin">
        <color theme="0"/>
      </left>
      <right/>
      <top/>
      <bottom style="medium">
        <color theme="7" tint="0.59999389629810485"/>
      </bottom>
      <diagonal/>
    </border>
    <border>
      <left style="thin">
        <color theme="7" tint="0.59999389629810485"/>
      </left>
      <right/>
      <top/>
      <bottom style="medium">
        <color theme="7" tint="0.59999389629810485"/>
      </bottom>
      <diagonal/>
    </border>
    <border>
      <left style="thin">
        <color theme="0"/>
      </left>
      <right/>
      <top style="medium">
        <color theme="7" tint="0.59999389629810485"/>
      </top>
      <bottom/>
      <diagonal/>
    </border>
    <border>
      <left/>
      <right style="thin">
        <color theme="0"/>
      </right>
      <top/>
      <bottom style="thin">
        <color rgb="FFFFE699"/>
      </bottom>
      <diagonal/>
    </border>
    <border>
      <left/>
      <right/>
      <top style="thin">
        <color rgb="FFFFE699"/>
      </top>
      <bottom style="medium">
        <color rgb="FFFFE699"/>
      </bottom>
      <diagonal/>
    </border>
    <border>
      <left/>
      <right/>
      <top style="medium">
        <color theme="7" tint="0.59999389629810485"/>
      </top>
      <bottom/>
      <diagonal/>
    </border>
  </borders>
  <cellStyleXfs count="7">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7" fillId="0" borderId="0"/>
    <xf numFmtId="9" fontId="1" fillId="0" borderId="0" applyFont="0" applyFill="0" applyBorder="0" applyAlignment="0" applyProtection="0"/>
    <xf numFmtId="0" fontId="1" fillId="8" borderId="0" applyNumberFormat="0"/>
    <xf numFmtId="3" fontId="1" fillId="9" borderId="0" applyNumberFormat="0"/>
  </cellStyleXfs>
  <cellXfs count="951">
    <xf numFmtId="0" fontId="0" fillId="0" borderId="0" xfId="0"/>
    <xf numFmtId="0" fontId="5" fillId="3" borderId="0" xfId="0" applyFont="1" applyFill="1"/>
    <xf numFmtId="0" fontId="4" fillId="0" borderId="0" xfId="0" applyFont="1"/>
    <xf numFmtId="0" fontId="6" fillId="0" borderId="0" xfId="2"/>
    <xf numFmtId="0" fontId="3" fillId="0" borderId="0" xfId="0" applyFont="1" applyAlignment="1">
      <alignment vertical="center"/>
    </xf>
    <xf numFmtId="0" fontId="2" fillId="0" borderId="0" xfId="0" applyFont="1"/>
    <xf numFmtId="0" fontId="8" fillId="0" borderId="0" xfId="2" applyFont="1"/>
    <xf numFmtId="0" fontId="5" fillId="0" borderId="0" xfId="0" applyFont="1"/>
    <xf numFmtId="164" fontId="0" fillId="0" borderId="0" xfId="0" applyNumberFormat="1"/>
    <xf numFmtId="0" fontId="0" fillId="0" borderId="2" xfId="0" applyBorder="1"/>
    <xf numFmtId="164" fontId="0" fillId="0" borderId="2" xfId="0" applyNumberFormat="1" applyBorder="1"/>
    <xf numFmtId="0" fontId="3" fillId="4" borderId="4" xfId="0" applyFont="1" applyFill="1" applyBorder="1" applyAlignment="1">
      <alignment vertical="top"/>
    </xf>
    <xf numFmtId="0" fontId="3" fillId="5" borderId="5" xfId="0" applyFont="1" applyFill="1" applyBorder="1" applyAlignment="1">
      <alignment horizontal="right"/>
    </xf>
    <xf numFmtId="0" fontId="3" fillId="5" borderId="6" xfId="0" applyFont="1" applyFill="1" applyBorder="1" applyAlignment="1">
      <alignment horizontal="right"/>
    </xf>
    <xf numFmtId="0" fontId="3" fillId="4" borderId="7" xfId="0" applyFont="1" applyFill="1" applyBorder="1" applyAlignment="1">
      <alignment vertical="center"/>
    </xf>
    <xf numFmtId="0" fontId="3" fillId="2" borderId="8" xfId="0" applyFont="1" applyFill="1" applyBorder="1" applyAlignment="1">
      <alignment horizontal="right" wrapText="1"/>
    </xf>
    <xf numFmtId="0" fontId="3" fillId="2" borderId="9" xfId="0" applyFont="1" applyFill="1" applyBorder="1" applyAlignment="1">
      <alignment horizontal="right" wrapText="1"/>
    </xf>
    <xf numFmtId="0" fontId="3" fillId="0" borderId="10" xfId="0" applyFont="1" applyBorder="1" applyAlignment="1">
      <alignment vertical="center"/>
    </xf>
    <xf numFmtId="0" fontId="9" fillId="6" borderId="0" xfId="0" applyFont="1" applyFill="1" applyAlignment="1">
      <alignment horizontal="right" vertical="center" wrapText="1"/>
    </xf>
    <xf numFmtId="0" fontId="10" fillId="0" borderId="0" xfId="0" applyFont="1" applyAlignment="1">
      <alignment horizontal="right" vertical="center"/>
    </xf>
    <xf numFmtId="0" fontId="9" fillId="6" borderId="11" xfId="0" applyFont="1" applyFill="1" applyBorder="1" applyAlignment="1">
      <alignment horizontal="right" vertical="center" wrapText="1"/>
    </xf>
    <xf numFmtId="0" fontId="10" fillId="0" borderId="12" xfId="0" applyFont="1" applyBorder="1" applyAlignment="1">
      <alignment horizontal="right" vertical="center" indent="2"/>
    </xf>
    <xf numFmtId="165" fontId="10" fillId="6" borderId="0" xfId="1" applyNumberFormat="1" applyFont="1" applyFill="1" applyBorder="1" applyAlignment="1">
      <alignment horizontal="right" vertical="center" wrapText="1"/>
    </xf>
    <xf numFmtId="165" fontId="10" fillId="6" borderId="11" xfId="1" applyNumberFormat="1" applyFont="1" applyFill="1" applyBorder="1" applyAlignment="1">
      <alignment horizontal="right" vertical="center" wrapText="1"/>
    </xf>
    <xf numFmtId="0" fontId="11" fillId="0" borderId="12" xfId="0" applyFont="1" applyBorder="1" applyAlignment="1">
      <alignment horizontal="left" vertical="center"/>
    </xf>
    <xf numFmtId="0" fontId="4" fillId="0" borderId="12" xfId="0" applyFont="1" applyBorder="1" applyAlignment="1">
      <alignment horizontal="right" vertical="center" indent="2"/>
    </xf>
    <xf numFmtId="0" fontId="3" fillId="0" borderId="12" xfId="0" applyFont="1" applyBorder="1" applyAlignment="1">
      <alignment horizontal="left" vertical="center"/>
    </xf>
    <xf numFmtId="165" fontId="3" fillId="6" borderId="0" xfId="1" applyNumberFormat="1" applyFont="1" applyFill="1" applyBorder="1" applyAlignment="1">
      <alignment horizontal="right" wrapText="1"/>
    </xf>
    <xf numFmtId="165" fontId="3" fillId="6" borderId="11" xfId="1" applyNumberFormat="1" applyFont="1" applyFill="1" applyBorder="1" applyAlignment="1">
      <alignment horizontal="right" wrapText="1"/>
    </xf>
    <xf numFmtId="0" fontId="10" fillId="0" borderId="12" xfId="3" applyFont="1" applyBorder="1" applyAlignment="1">
      <alignment horizontal="right" vertical="center" wrapText="1" indent="2"/>
    </xf>
    <xf numFmtId="165" fontId="10" fillId="0" borderId="0" xfId="1" applyNumberFormat="1" applyFont="1" applyFill="1" applyBorder="1" applyAlignment="1">
      <alignment horizontal="right" vertical="center" wrapText="1"/>
    </xf>
    <xf numFmtId="165" fontId="10" fillId="0" borderId="0" xfId="1" applyNumberFormat="1" applyFont="1" applyAlignment="1">
      <alignment horizontal="right" vertical="center" wrapText="1"/>
    </xf>
    <xf numFmtId="0" fontId="11" fillId="0" borderId="12" xfId="3" applyFont="1" applyBorder="1" applyAlignment="1">
      <alignment horizontal="left"/>
    </xf>
    <xf numFmtId="0" fontId="11" fillId="0" borderId="12" xfId="3" applyFont="1" applyBorder="1" applyAlignment="1">
      <alignment horizontal="right" vertical="center" indent="2"/>
    </xf>
    <xf numFmtId="165" fontId="11" fillId="0" borderId="0" xfId="1" applyNumberFormat="1" applyFont="1" applyFill="1" applyBorder="1" applyAlignment="1">
      <alignment horizontal="right" vertical="center" wrapText="1"/>
    </xf>
    <xf numFmtId="165" fontId="11" fillId="6" borderId="0" xfId="1" applyNumberFormat="1" applyFont="1" applyFill="1" applyBorder="1" applyAlignment="1">
      <alignment horizontal="right" vertical="center"/>
    </xf>
    <xf numFmtId="165" fontId="10" fillId="6" borderId="0" xfId="1" applyNumberFormat="1" applyFont="1" applyFill="1" applyBorder="1" applyAlignment="1">
      <alignment horizontal="right" vertical="center"/>
    </xf>
    <xf numFmtId="0" fontId="10" fillId="0" borderId="13" xfId="3" applyFont="1" applyBorder="1" applyAlignment="1">
      <alignment horizontal="right" vertical="center" indent="2"/>
    </xf>
    <xf numFmtId="165" fontId="10" fillId="0" borderId="2" xfId="1" applyNumberFormat="1" applyFont="1" applyFill="1" applyBorder="1" applyAlignment="1">
      <alignment horizontal="right" vertical="center" wrapText="1"/>
    </xf>
    <xf numFmtId="165" fontId="10" fillId="6" borderId="2" xfId="1" applyNumberFormat="1" applyFont="1" applyFill="1" applyBorder="1" applyAlignment="1">
      <alignment horizontal="right" vertical="center"/>
    </xf>
    <xf numFmtId="0" fontId="3" fillId="0" borderId="14" xfId="0" applyFont="1" applyBorder="1" applyAlignment="1">
      <alignment vertical="center"/>
    </xf>
    <xf numFmtId="165" fontId="3" fillId="6" borderId="15" xfId="1" applyNumberFormat="1" applyFont="1" applyFill="1" applyBorder="1" applyAlignment="1">
      <alignment horizontal="right" vertical="center" wrapText="1"/>
    </xf>
    <xf numFmtId="165" fontId="10" fillId="6" borderId="0" xfId="1" applyNumberFormat="1" applyFont="1" applyFill="1" applyBorder="1" applyAlignment="1">
      <alignment horizontal="left" vertical="center"/>
    </xf>
    <xf numFmtId="165" fontId="10" fillId="6" borderId="11" xfId="1" applyNumberFormat="1" applyFont="1" applyFill="1" applyBorder="1" applyAlignment="1">
      <alignment horizontal="left" vertical="center"/>
    </xf>
    <xf numFmtId="0" fontId="3" fillId="0" borderId="12" xfId="0" applyFont="1" applyBorder="1" applyAlignment="1">
      <alignment vertical="center"/>
    </xf>
    <xf numFmtId="0" fontId="0" fillId="0" borderId="0" xfId="0" applyAlignment="1">
      <alignment vertical="center"/>
    </xf>
    <xf numFmtId="0" fontId="3" fillId="0" borderId="16" xfId="0" applyFont="1" applyBorder="1" applyAlignment="1">
      <alignment vertical="center"/>
    </xf>
    <xf numFmtId="165" fontId="3" fillId="6" borderId="17" xfId="1" applyNumberFormat="1" applyFont="1" applyFill="1" applyBorder="1" applyAlignment="1">
      <alignment horizontal="right" vertical="center" wrapText="1"/>
    </xf>
    <xf numFmtId="165" fontId="3" fillId="6" borderId="18" xfId="1" applyNumberFormat="1" applyFont="1" applyFill="1" applyBorder="1" applyAlignment="1">
      <alignment horizontal="right" vertical="center" wrapText="1"/>
    </xf>
    <xf numFmtId="0" fontId="12" fillId="0" borderId="19" xfId="0" applyFont="1" applyBorder="1"/>
    <xf numFmtId="166" fontId="13" fillId="0" borderId="20" xfId="0" applyNumberFormat="1" applyFont="1" applyBorder="1" applyAlignment="1">
      <alignment horizontal="right" vertical="center" wrapText="1"/>
    </xf>
    <xf numFmtId="166" fontId="13" fillId="0" borderId="21" xfId="0" applyNumberFormat="1" applyFont="1" applyBorder="1" applyAlignment="1">
      <alignment horizontal="right" vertical="center" wrapText="1"/>
    </xf>
    <xf numFmtId="0" fontId="4" fillId="0" borderId="0" xfId="0" applyFont="1" applyAlignment="1">
      <alignment vertical="center"/>
    </xf>
    <xf numFmtId="0" fontId="5" fillId="3" borderId="0" xfId="0" applyFont="1" applyFill="1" applyAlignment="1">
      <alignment vertical="center"/>
    </xf>
    <xf numFmtId="49" fontId="5" fillId="3" borderId="4" xfId="0" applyNumberFormat="1" applyFont="1" applyFill="1" applyBorder="1" applyAlignment="1">
      <alignment vertical="center"/>
    </xf>
    <xf numFmtId="49" fontId="5" fillId="3" borderId="6" xfId="0" applyNumberFormat="1" applyFont="1" applyFill="1" applyBorder="1" applyAlignment="1">
      <alignment horizontal="right" vertical="center"/>
    </xf>
    <xf numFmtId="49" fontId="4" fillId="6" borderId="12" xfId="0" applyNumberFormat="1" applyFont="1" applyFill="1" applyBorder="1" applyAlignment="1">
      <alignment vertical="center"/>
    </xf>
    <xf numFmtId="49" fontId="4" fillId="6" borderId="11" xfId="0" applyNumberFormat="1" applyFont="1" applyFill="1" applyBorder="1" applyAlignment="1">
      <alignment horizontal="right" vertical="center"/>
    </xf>
    <xf numFmtId="49" fontId="4" fillId="6" borderId="7" xfId="0" applyNumberFormat="1" applyFont="1" applyFill="1" applyBorder="1" applyAlignment="1">
      <alignment vertical="center"/>
    </xf>
    <xf numFmtId="49" fontId="4" fillId="6" borderId="9" xfId="0" applyNumberFormat="1" applyFont="1" applyFill="1" applyBorder="1" applyAlignment="1">
      <alignment horizontal="right" vertical="center"/>
    </xf>
    <xf numFmtId="49" fontId="4" fillId="0" borderId="11" xfId="0" applyNumberFormat="1" applyFont="1" applyBorder="1" applyAlignment="1">
      <alignment horizontal="right" vertical="center"/>
    </xf>
    <xf numFmtId="49" fontId="4" fillId="0" borderId="12" xfId="0" applyNumberFormat="1" applyFont="1" applyBorder="1" applyAlignment="1">
      <alignment vertical="center"/>
    </xf>
    <xf numFmtId="49" fontId="15" fillId="0" borderId="11" xfId="0" applyNumberFormat="1" applyFont="1" applyBorder="1" applyAlignment="1">
      <alignment horizontal="right" vertical="center"/>
    </xf>
    <xf numFmtId="49" fontId="4" fillId="6" borderId="14" xfId="0" applyNumberFormat="1" applyFont="1" applyFill="1" applyBorder="1" applyAlignment="1">
      <alignment vertical="center"/>
    </xf>
    <xf numFmtId="49" fontId="15" fillId="0" borderId="24" xfId="0" applyNumberFormat="1" applyFont="1" applyBorder="1" applyAlignment="1">
      <alignment horizontal="right" vertical="center"/>
    </xf>
    <xf numFmtId="0" fontId="5" fillId="3" borderId="0" xfId="0" applyFont="1" applyFill="1" applyAlignment="1">
      <alignment vertical="top"/>
    </xf>
    <xf numFmtId="0" fontId="5" fillId="3" borderId="25" xfId="0" applyFont="1" applyFill="1" applyBorder="1"/>
    <xf numFmtId="3" fontId="5" fillId="6" borderId="26" xfId="0" applyNumberFormat="1" applyFont="1" applyFill="1" applyBorder="1" applyAlignment="1">
      <alignment horizontal="left"/>
    </xf>
    <xf numFmtId="3" fontId="15" fillId="6" borderId="25" xfId="0" applyNumberFormat="1" applyFont="1" applyFill="1" applyBorder="1" applyAlignment="1">
      <alignment horizontal="right" indent="1"/>
    </xf>
    <xf numFmtId="0" fontId="15" fillId="0" borderId="25" xfId="0" applyFont="1" applyBorder="1" applyAlignment="1">
      <alignment horizontal="right" indent="1"/>
    </xf>
    <xf numFmtId="0" fontId="15" fillId="6" borderId="25" xfId="0" applyFont="1" applyFill="1" applyBorder="1" applyAlignment="1">
      <alignment horizontal="right" indent="1"/>
    </xf>
    <xf numFmtId="3" fontId="5" fillId="6" borderId="27" xfId="0" applyNumberFormat="1" applyFont="1" applyFill="1" applyBorder="1" applyAlignment="1">
      <alignment horizontal="left"/>
    </xf>
    <xf numFmtId="3" fontId="15" fillId="6" borderId="26" xfId="0" applyNumberFormat="1" applyFont="1" applyFill="1" applyBorder="1" applyAlignment="1">
      <alignment horizontal="right" indent="1"/>
    </xf>
    <xf numFmtId="0" fontId="14" fillId="6" borderId="0" xfId="0" applyFont="1" applyFill="1" applyAlignment="1">
      <alignment horizontal="left"/>
    </xf>
    <xf numFmtId="0" fontId="5" fillId="3" borderId="0" xfId="0" applyFont="1" applyFill="1" applyAlignment="1">
      <alignment horizontal="right" wrapText="1"/>
    </xf>
    <xf numFmtId="3" fontId="5" fillId="6" borderId="2" xfId="0" applyNumberFormat="1" applyFont="1" applyFill="1" applyBorder="1" applyAlignment="1">
      <alignment horizontal="right"/>
    </xf>
    <xf numFmtId="3" fontId="15" fillId="6" borderId="0" xfId="0" applyNumberFormat="1" applyFont="1" applyFill="1" applyAlignment="1">
      <alignment horizontal="right"/>
    </xf>
    <xf numFmtId="1" fontId="15" fillId="0" borderId="0" xfId="0" applyNumberFormat="1" applyFont="1"/>
    <xf numFmtId="1" fontId="15" fillId="6" borderId="0" xfId="0" applyNumberFormat="1" applyFont="1" applyFill="1"/>
    <xf numFmtId="3" fontId="5" fillId="6" borderId="28" xfId="0" applyNumberFormat="1" applyFont="1" applyFill="1" applyBorder="1" applyAlignment="1">
      <alignment horizontal="right"/>
    </xf>
    <xf numFmtId="3" fontId="15" fillId="6" borderId="2" xfId="0" applyNumberFormat="1" applyFont="1" applyFill="1" applyBorder="1" applyAlignment="1">
      <alignment horizontal="right"/>
    </xf>
    <xf numFmtId="0" fontId="5" fillId="3" borderId="0" xfId="0" applyFont="1" applyFill="1" applyAlignment="1">
      <alignment horizontal="right"/>
    </xf>
    <xf numFmtId="3" fontId="15" fillId="6" borderId="2" xfId="0" quotePrefix="1" applyNumberFormat="1" applyFont="1" applyFill="1" applyBorder="1" applyAlignment="1">
      <alignment horizontal="right"/>
    </xf>
    <xf numFmtId="0" fontId="5" fillId="3" borderId="4" xfId="0" applyFont="1" applyFill="1" applyBorder="1" applyAlignment="1">
      <alignment vertical="top"/>
    </xf>
    <xf numFmtId="0" fontId="5" fillId="3" borderId="12" xfId="0" applyFont="1" applyFill="1" applyBorder="1"/>
    <xf numFmtId="0" fontId="4" fillId="6" borderId="12" xfId="0" applyFont="1" applyFill="1" applyBorder="1" applyAlignment="1">
      <alignment horizontal="left"/>
    </xf>
    <xf numFmtId="3" fontId="4" fillId="6" borderId="0" xfId="0" applyNumberFormat="1" applyFont="1" applyFill="1" applyAlignment="1">
      <alignment horizontal="right"/>
    </xf>
    <xf numFmtId="0" fontId="5" fillId="3" borderId="38" xfId="0" applyFont="1" applyFill="1" applyBorder="1" applyAlignment="1">
      <alignment vertical="top"/>
    </xf>
    <xf numFmtId="0" fontId="5" fillId="3" borderId="22" xfId="0" applyFont="1" applyFill="1" applyBorder="1" applyAlignment="1">
      <alignment horizontal="right" wrapText="1"/>
    </xf>
    <xf numFmtId="0" fontId="4" fillId="6" borderId="39" xfId="0" applyFont="1" applyFill="1" applyBorder="1" applyAlignment="1">
      <alignment vertical="center"/>
    </xf>
    <xf numFmtId="3" fontId="4" fillId="6" borderId="0" xfId="0" applyNumberFormat="1" applyFont="1" applyFill="1" applyAlignment="1">
      <alignment horizontal="right" vertical="center"/>
    </xf>
    <xf numFmtId="1" fontId="4" fillId="0" borderId="0" xfId="0" applyNumberFormat="1" applyFont="1"/>
    <xf numFmtId="3" fontId="4" fillId="0" borderId="0" xfId="0" applyNumberFormat="1" applyFont="1"/>
    <xf numFmtId="0" fontId="4" fillId="6" borderId="40" xfId="0" applyFont="1" applyFill="1" applyBorder="1" applyAlignment="1">
      <alignment vertical="center"/>
    </xf>
    <xf numFmtId="3" fontId="4" fillId="6" borderId="15" xfId="0" applyNumberFormat="1" applyFont="1" applyFill="1" applyBorder="1" applyAlignment="1">
      <alignment horizontal="right" vertical="center"/>
    </xf>
    <xf numFmtId="3" fontId="4" fillId="6" borderId="15" xfId="0" quotePrefix="1" applyNumberFormat="1" applyFont="1" applyFill="1" applyBorder="1" applyAlignment="1">
      <alignment horizontal="right" vertical="center"/>
    </xf>
    <xf numFmtId="0" fontId="5" fillId="6" borderId="40" xfId="0" applyFont="1" applyFill="1" applyBorder="1" applyAlignment="1">
      <alignment vertical="center" wrapText="1"/>
    </xf>
    <xf numFmtId="3" fontId="5" fillId="6" borderId="15" xfId="0" applyNumberFormat="1" applyFont="1" applyFill="1" applyBorder="1" applyAlignment="1">
      <alignment horizontal="right" vertical="center"/>
    </xf>
    <xf numFmtId="0" fontId="4" fillId="6" borderId="43" xfId="0" applyFont="1" applyFill="1" applyBorder="1"/>
    <xf numFmtId="0" fontId="4" fillId="6" borderId="5" xfId="0" applyFont="1" applyFill="1" applyBorder="1"/>
    <xf numFmtId="0" fontId="5" fillId="5" borderId="44" xfId="0" applyFont="1" applyFill="1" applyBorder="1" applyAlignment="1">
      <alignment horizontal="left" vertical="top"/>
    </xf>
    <xf numFmtId="0" fontId="5" fillId="5" borderId="45" xfId="0" applyFont="1" applyFill="1" applyBorder="1"/>
    <xf numFmtId="0" fontId="5" fillId="5" borderId="46" xfId="0" applyFont="1" applyFill="1" applyBorder="1"/>
    <xf numFmtId="0" fontId="5" fillId="5" borderId="47" xfId="0" applyFont="1" applyFill="1" applyBorder="1"/>
    <xf numFmtId="0" fontId="5" fillId="5" borderId="0" xfId="0" applyFont="1" applyFill="1" applyAlignment="1">
      <alignment horizontal="right"/>
    </xf>
    <xf numFmtId="0" fontId="4" fillId="6" borderId="48" xfId="0" applyFont="1" applyFill="1" applyBorder="1"/>
    <xf numFmtId="3" fontId="4" fillId="6" borderId="5" xfId="0" applyNumberFormat="1" applyFont="1" applyFill="1" applyBorder="1" applyAlignment="1">
      <alignment horizontal="right"/>
    </xf>
    <xf numFmtId="0" fontId="4" fillId="6" borderId="49" xfId="0" applyFont="1" applyFill="1" applyBorder="1"/>
    <xf numFmtId="0" fontId="15" fillId="6" borderId="49" xfId="0" applyFont="1" applyFill="1" applyBorder="1" applyAlignment="1">
      <alignment horizontal="left" indent="2"/>
    </xf>
    <xf numFmtId="0" fontId="5" fillId="6" borderId="50" xfId="0" applyFont="1" applyFill="1" applyBorder="1"/>
    <xf numFmtId="0" fontId="14" fillId="6" borderId="19" xfId="0" applyFont="1" applyFill="1" applyBorder="1" applyAlignment="1">
      <alignment horizontal="left"/>
    </xf>
    <xf numFmtId="0" fontId="14" fillId="6" borderId="20" xfId="0" applyFont="1" applyFill="1" applyBorder="1"/>
    <xf numFmtId="3" fontId="4" fillId="6" borderId="5" xfId="0" applyNumberFormat="1" applyFont="1" applyFill="1" applyBorder="1" applyAlignment="1">
      <alignment horizontal="right" vertical="center"/>
    </xf>
    <xf numFmtId="3" fontId="15" fillId="6" borderId="0" xfId="0" applyNumberFormat="1" applyFont="1" applyFill="1" applyAlignment="1">
      <alignment horizontal="right" vertical="center"/>
    </xf>
    <xf numFmtId="3" fontId="5" fillId="6" borderId="1" xfId="0" applyNumberFormat="1" applyFont="1" applyFill="1" applyBorder="1" applyAlignment="1">
      <alignment horizontal="right" vertical="center"/>
    </xf>
    <xf numFmtId="3" fontId="5" fillId="6" borderId="51" xfId="0" quotePrefix="1" applyNumberFormat="1" applyFont="1" applyFill="1" applyBorder="1" applyAlignment="1">
      <alignment horizontal="right" vertical="center"/>
    </xf>
    <xf numFmtId="3" fontId="4" fillId="6" borderId="5" xfId="0" quotePrefix="1" applyNumberFormat="1" applyFont="1" applyFill="1" applyBorder="1" applyAlignment="1">
      <alignment horizontal="right"/>
    </xf>
    <xf numFmtId="3" fontId="4" fillId="6" borderId="0" xfId="1" applyNumberFormat="1" applyFont="1" applyFill="1" applyBorder="1"/>
    <xf numFmtId="3" fontId="5" fillId="6" borderId="1" xfId="0" applyNumberFormat="1" applyFont="1" applyFill="1" applyBorder="1"/>
    <xf numFmtId="0" fontId="14" fillId="6" borderId="52" xfId="0" applyFont="1" applyFill="1" applyBorder="1" applyAlignment="1">
      <alignment horizontal="left"/>
    </xf>
    <xf numFmtId="0" fontId="5" fillId="3" borderId="53" xfId="0" applyFont="1" applyFill="1" applyBorder="1" applyAlignment="1">
      <alignment horizontal="left" vertical="top"/>
    </xf>
    <xf numFmtId="0" fontId="5" fillId="3" borderId="39" xfId="0" applyFont="1" applyFill="1" applyBorder="1"/>
    <xf numFmtId="3" fontId="4" fillId="6" borderId="0" xfId="0" applyNumberFormat="1" applyFont="1" applyFill="1"/>
    <xf numFmtId="0" fontId="5" fillId="3" borderId="39" xfId="0" applyFont="1" applyFill="1" applyBorder="1" applyAlignment="1">
      <alignment vertical="center"/>
    </xf>
    <xf numFmtId="49" fontId="5" fillId="3" borderId="32" xfId="0" applyNumberFormat="1" applyFont="1" applyFill="1" applyBorder="1" applyAlignment="1">
      <alignment horizontal="right" vertical="center"/>
    </xf>
    <xf numFmtId="49" fontId="5" fillId="3" borderId="0" xfId="0" applyNumberFormat="1" applyFont="1" applyFill="1" applyAlignment="1">
      <alignment horizontal="right" vertical="center"/>
    </xf>
    <xf numFmtId="0" fontId="5" fillId="3" borderId="0" xfId="0" applyFont="1" applyFill="1" applyAlignment="1">
      <alignment horizontal="right" vertical="center"/>
    </xf>
    <xf numFmtId="3" fontId="4" fillId="6" borderId="0" xfId="0" applyNumberFormat="1" applyFont="1" applyFill="1" applyAlignment="1">
      <alignment vertical="center"/>
    </xf>
    <xf numFmtId="0" fontId="4" fillId="6" borderId="26" xfId="0" applyFont="1" applyFill="1" applyBorder="1" applyAlignment="1">
      <alignment horizontal="left" vertical="center"/>
    </xf>
    <xf numFmtId="3" fontId="4" fillId="6" borderId="2" xfId="0" applyNumberFormat="1" applyFont="1" applyFill="1" applyBorder="1" applyAlignment="1">
      <alignment vertical="center"/>
    </xf>
    <xf numFmtId="3" fontId="4" fillId="6" borderId="2" xfId="0" applyNumberFormat="1" applyFont="1" applyFill="1" applyBorder="1" applyAlignment="1">
      <alignment horizontal="right" vertical="center"/>
    </xf>
    <xf numFmtId="0" fontId="5" fillId="6" borderId="54" xfId="0" applyFont="1" applyFill="1" applyBorder="1" applyAlignment="1">
      <alignment horizontal="left" vertical="center"/>
    </xf>
    <xf numFmtId="3" fontId="5" fillId="6" borderId="23" xfId="0" applyNumberFormat="1" applyFont="1" applyFill="1" applyBorder="1" applyAlignment="1">
      <alignment vertical="center"/>
    </xf>
    <xf numFmtId="0" fontId="5" fillId="3" borderId="25" xfId="0" applyFont="1" applyFill="1" applyBorder="1" applyAlignment="1">
      <alignment horizontal="left" vertical="top"/>
    </xf>
    <xf numFmtId="0" fontId="5" fillId="3" borderId="25" xfId="0" applyFont="1" applyFill="1" applyBorder="1" applyAlignment="1">
      <alignment vertical="center"/>
    </xf>
    <xf numFmtId="0" fontId="10" fillId="0" borderId="25" xfId="0" applyFont="1" applyBorder="1" applyAlignment="1">
      <alignment horizontal="left" vertical="center"/>
    </xf>
    <xf numFmtId="3" fontId="4" fillId="0" borderId="0" xfId="0" applyNumberFormat="1" applyFont="1" applyAlignment="1">
      <alignment vertical="center"/>
    </xf>
    <xf numFmtId="3" fontId="4" fillId="0" borderId="0" xfId="0" quotePrefix="1" applyNumberFormat="1" applyFont="1" applyAlignment="1">
      <alignment horizontal="right" vertical="center"/>
    </xf>
    <xf numFmtId="0" fontId="3" fillId="0" borderId="54" xfId="0" applyFont="1" applyBorder="1" applyAlignment="1">
      <alignment horizontal="left" vertical="center"/>
    </xf>
    <xf numFmtId="3" fontId="5" fillId="0" borderId="23" xfId="0" applyNumberFormat="1" applyFont="1" applyBorder="1" applyAlignment="1">
      <alignment vertical="center"/>
    </xf>
    <xf numFmtId="3" fontId="5" fillId="0" borderId="23" xfId="0" quotePrefix="1" applyNumberFormat="1" applyFont="1" applyBorder="1" applyAlignment="1">
      <alignment horizontal="right" vertical="center"/>
    </xf>
    <xf numFmtId="3" fontId="5" fillId="0" borderId="0" xfId="0" applyNumberFormat="1" applyFont="1" applyAlignment="1">
      <alignment vertical="center"/>
    </xf>
    <xf numFmtId="0" fontId="5" fillId="3" borderId="39" xfId="0" applyFont="1" applyFill="1" applyBorder="1" applyAlignment="1">
      <alignment horizontal="left" vertical="top"/>
    </xf>
    <xf numFmtId="49" fontId="5" fillId="3" borderId="22" xfId="0" applyNumberFormat="1" applyFont="1" applyFill="1" applyBorder="1" applyAlignment="1">
      <alignment horizontal="right"/>
    </xf>
    <xf numFmtId="0" fontId="5" fillId="3" borderId="22" xfId="0" applyFont="1" applyFill="1" applyBorder="1" applyAlignment="1">
      <alignment horizontal="right"/>
    </xf>
    <xf numFmtId="0" fontId="10" fillId="0" borderId="55" xfId="0" applyFont="1" applyBorder="1" applyAlignment="1">
      <alignment horizontal="left"/>
    </xf>
    <xf numFmtId="3" fontId="4" fillId="6" borderId="0" xfId="0" quotePrefix="1" applyNumberFormat="1" applyFont="1" applyFill="1" applyAlignment="1">
      <alignment horizontal="right"/>
    </xf>
    <xf numFmtId="0" fontId="10" fillId="0" borderId="25" xfId="0" applyFont="1" applyBorder="1" applyAlignment="1">
      <alignment horizontal="left"/>
    </xf>
    <xf numFmtId="0" fontId="5" fillId="3" borderId="39" xfId="0" applyFont="1" applyFill="1" applyBorder="1" applyAlignment="1">
      <alignment vertical="top"/>
    </xf>
    <xf numFmtId="0" fontId="14" fillId="6" borderId="0" xfId="0" applyFont="1" applyFill="1"/>
    <xf numFmtId="3" fontId="5" fillId="6" borderId="0" xfId="0" applyNumberFormat="1" applyFont="1" applyFill="1"/>
    <xf numFmtId="0" fontId="14" fillId="6" borderId="52" xfId="0" applyFont="1" applyFill="1" applyBorder="1"/>
    <xf numFmtId="0" fontId="14" fillId="6" borderId="57" xfId="0" applyFont="1" applyFill="1" applyBorder="1"/>
    <xf numFmtId="0" fontId="14" fillId="6" borderId="58" xfId="0" applyFont="1" applyFill="1" applyBorder="1"/>
    <xf numFmtId="0" fontId="5" fillId="3" borderId="39" xfId="0" applyFont="1" applyFill="1" applyBorder="1" applyAlignment="1">
      <alignment horizontal="left" vertical="center"/>
    </xf>
    <xf numFmtId="0" fontId="4" fillId="6" borderId="39" xfId="0" applyFont="1" applyFill="1" applyBorder="1" applyAlignment="1">
      <alignment horizontal="left" vertical="center"/>
    </xf>
    <xf numFmtId="0" fontId="4" fillId="6" borderId="56" xfId="0" applyFont="1" applyFill="1" applyBorder="1" applyAlignment="1">
      <alignment horizontal="left" vertical="center"/>
    </xf>
    <xf numFmtId="1" fontId="4" fillId="0" borderId="60" xfId="0" applyNumberFormat="1" applyFont="1" applyBorder="1" applyAlignment="1">
      <alignment horizontal="center"/>
    </xf>
    <xf numFmtId="1" fontId="4" fillId="0" borderId="59" xfId="0" applyNumberFormat="1" applyFont="1" applyBorder="1" applyAlignment="1">
      <alignment horizontal="center"/>
    </xf>
    <xf numFmtId="0" fontId="5" fillId="5" borderId="23" xfId="0" applyFont="1" applyFill="1" applyBorder="1" applyAlignment="1">
      <alignment horizontal="center" vertical="center" wrapText="1"/>
    </xf>
    <xf numFmtId="0" fontId="4" fillId="0" borderId="0" xfId="0" applyFont="1" applyAlignment="1">
      <alignment horizontal="center"/>
    </xf>
    <xf numFmtId="0" fontId="10" fillId="0" borderId="0" xfId="0" applyFont="1" applyAlignment="1">
      <alignment horizontal="center"/>
    </xf>
    <xf numFmtId="0" fontId="4" fillId="0" borderId="2" xfId="0" applyFont="1" applyBorder="1" applyAlignment="1">
      <alignment horizontal="center"/>
    </xf>
    <xf numFmtId="1" fontId="4" fillId="0" borderId="61" xfId="0" applyNumberFormat="1" applyFont="1" applyBorder="1" applyAlignment="1">
      <alignment horizontal="center"/>
    </xf>
    <xf numFmtId="0" fontId="3" fillId="0" borderId="0" xfId="0" applyFont="1"/>
    <xf numFmtId="0" fontId="3" fillId="5" borderId="62" xfId="0" applyFont="1" applyFill="1" applyBorder="1" applyAlignment="1">
      <alignment horizontal="left" vertical="top"/>
    </xf>
    <xf numFmtId="0" fontId="10" fillId="0" borderId="19" xfId="0" applyFont="1" applyBorder="1" applyAlignment="1">
      <alignment horizontal="left" vertical="center"/>
    </xf>
    <xf numFmtId="0" fontId="10" fillId="6" borderId="43" xfId="0" applyFont="1" applyFill="1" applyBorder="1" applyAlignment="1">
      <alignment horizontal="left" vertical="center"/>
    </xf>
    <xf numFmtId="0" fontId="10" fillId="0" borderId="43" xfId="0" applyFont="1" applyBorder="1" applyAlignment="1">
      <alignment horizontal="left" vertical="center"/>
    </xf>
    <xf numFmtId="0" fontId="3" fillId="0" borderId="63" xfId="0" applyFont="1" applyBorder="1" applyAlignment="1">
      <alignment horizontal="left" vertical="center" wrapText="1"/>
    </xf>
    <xf numFmtId="0" fontId="10" fillId="0" borderId="47" xfId="0" applyFont="1" applyBorder="1" applyAlignment="1">
      <alignment horizontal="left" vertical="center"/>
    </xf>
    <xf numFmtId="0" fontId="10" fillId="0" borderId="64" xfId="0" applyFont="1" applyBorder="1" applyAlignment="1">
      <alignment horizontal="left" vertical="center"/>
    </xf>
    <xf numFmtId="0" fontId="3" fillId="0" borderId="65" xfId="0" applyFont="1" applyBorder="1" applyAlignment="1">
      <alignment vertical="center"/>
    </xf>
    <xf numFmtId="0" fontId="12" fillId="0" borderId="47" xfId="0" applyFont="1" applyBorder="1" applyAlignment="1">
      <alignment horizontal="left"/>
    </xf>
    <xf numFmtId="0" fontId="3" fillId="2" borderId="66" xfId="0" applyFont="1" applyFill="1" applyBorder="1" applyAlignment="1">
      <alignment horizontal="right" wrapText="1"/>
    </xf>
    <xf numFmtId="3" fontId="10" fillId="0" borderId="67" xfId="0" applyNumberFormat="1" applyFont="1" applyBorder="1" applyAlignment="1">
      <alignment horizontal="right" vertical="center"/>
    </xf>
    <xf numFmtId="3" fontId="10" fillId="6" borderId="68" xfId="0" applyNumberFormat="1" applyFont="1" applyFill="1" applyBorder="1" applyAlignment="1">
      <alignment horizontal="right" vertical="center"/>
    </xf>
    <xf numFmtId="3" fontId="10" fillId="0" borderId="68" xfId="0" applyNumberFormat="1" applyFont="1" applyBorder="1" applyAlignment="1">
      <alignment horizontal="right" vertical="center"/>
    </xf>
    <xf numFmtId="3" fontId="10" fillId="0" borderId="69" xfId="0" applyNumberFormat="1" applyFont="1" applyBorder="1" applyAlignment="1">
      <alignment horizontal="right" vertical="center"/>
    </xf>
    <xf numFmtId="3" fontId="3" fillId="0" borderId="70" xfId="0" applyNumberFormat="1" applyFont="1" applyBorder="1" applyAlignment="1">
      <alignment horizontal="right" vertical="center"/>
    </xf>
    <xf numFmtId="3" fontId="10" fillId="0" borderId="71" xfId="0" quotePrefix="1" applyNumberFormat="1" applyFont="1" applyBorder="1" applyAlignment="1">
      <alignment horizontal="right" vertical="center" wrapText="1"/>
    </xf>
    <xf numFmtId="3" fontId="10" fillId="0" borderId="72" xfId="0" quotePrefix="1" applyNumberFormat="1" applyFont="1" applyBorder="1" applyAlignment="1">
      <alignment horizontal="right" vertical="center" wrapText="1"/>
    </xf>
    <xf numFmtId="3" fontId="10" fillId="0" borderId="73" xfId="0" applyNumberFormat="1" applyFont="1" applyBorder="1" applyAlignment="1">
      <alignment horizontal="right" vertical="center" wrapText="1"/>
    </xf>
    <xf numFmtId="3" fontId="3" fillId="0" borderId="74" xfId="0" applyNumberFormat="1" applyFont="1" applyBorder="1" applyAlignment="1">
      <alignment horizontal="right" vertical="center" wrapText="1"/>
    </xf>
    <xf numFmtId="0" fontId="12" fillId="0" borderId="0" xfId="0" applyFont="1"/>
    <xf numFmtId="0" fontId="12" fillId="0" borderId="20" xfId="0" applyFont="1" applyBorder="1"/>
    <xf numFmtId="2" fontId="3" fillId="5" borderId="75" xfId="0" applyNumberFormat="1" applyFont="1" applyFill="1" applyBorder="1" applyAlignment="1">
      <alignment horizontal="right" wrapText="1"/>
    </xf>
    <xf numFmtId="3" fontId="10" fillId="0" borderId="76" xfId="0" applyNumberFormat="1" applyFont="1" applyBorder="1" applyAlignment="1">
      <alignment horizontal="right" vertical="center" wrapText="1"/>
    </xf>
    <xf numFmtId="3" fontId="10" fillId="6" borderId="77" xfId="0" applyNumberFormat="1" applyFont="1" applyFill="1" applyBorder="1" applyAlignment="1">
      <alignment horizontal="right" vertical="center" wrapText="1"/>
    </xf>
    <xf numFmtId="3" fontId="10" fillId="0" borderId="77" xfId="0" applyNumberFormat="1" applyFont="1" applyBorder="1" applyAlignment="1">
      <alignment horizontal="right" vertical="center" wrapText="1"/>
    </xf>
    <xf numFmtId="3" fontId="10" fillId="0" borderId="78" xfId="0" applyNumberFormat="1" applyFont="1" applyBorder="1" applyAlignment="1">
      <alignment horizontal="right" vertical="center" wrapText="1"/>
    </xf>
    <xf numFmtId="3" fontId="3" fillId="0" borderId="79" xfId="0" applyNumberFormat="1" applyFont="1" applyBorder="1" applyAlignment="1">
      <alignment horizontal="right" vertical="center"/>
    </xf>
    <xf numFmtId="3" fontId="10" fillId="0" borderId="0" xfId="0" quotePrefix="1" applyNumberFormat="1" applyFont="1" applyAlignment="1">
      <alignment horizontal="right" vertical="center" wrapText="1"/>
    </xf>
    <xf numFmtId="3" fontId="10" fillId="0" borderId="15" xfId="0" applyNumberFormat="1" applyFont="1" applyBorder="1" applyAlignment="1">
      <alignment horizontal="right" vertical="center" wrapText="1"/>
    </xf>
    <xf numFmtId="3" fontId="3" fillId="0" borderId="80" xfId="0" applyNumberFormat="1" applyFont="1" applyBorder="1" applyAlignment="1">
      <alignment horizontal="right" vertical="center" wrapText="1"/>
    </xf>
    <xf numFmtId="2" fontId="3" fillId="5" borderId="5" xfId="0" applyNumberFormat="1" applyFont="1" applyFill="1" applyBorder="1" applyAlignment="1">
      <alignment horizontal="right" wrapText="1"/>
    </xf>
    <xf numFmtId="3" fontId="10" fillId="0" borderId="81" xfId="1" applyNumberFormat="1" applyFont="1" applyFill="1" applyBorder="1" applyAlignment="1">
      <alignment horizontal="right" vertical="center" wrapText="1"/>
    </xf>
    <xf numFmtId="3" fontId="10" fillId="6" borderId="82" xfId="1" applyNumberFormat="1" applyFont="1" applyFill="1" applyBorder="1" applyAlignment="1">
      <alignment horizontal="right" vertical="center" wrapText="1"/>
    </xf>
    <xf numFmtId="3" fontId="10" fillId="0" borderId="82" xfId="1" applyNumberFormat="1" applyFont="1" applyFill="1" applyBorder="1" applyAlignment="1">
      <alignment horizontal="right" vertical="center" wrapText="1"/>
    </xf>
    <xf numFmtId="3" fontId="10" fillId="0" borderId="83" xfId="1" applyNumberFormat="1" applyFont="1" applyFill="1" applyBorder="1" applyAlignment="1">
      <alignment horizontal="right" vertical="center" wrapText="1"/>
    </xf>
    <xf numFmtId="3" fontId="3" fillId="0" borderId="84" xfId="0" applyNumberFormat="1" applyFont="1" applyBorder="1" applyAlignment="1">
      <alignment horizontal="right" vertical="center"/>
    </xf>
    <xf numFmtId="3" fontId="10" fillId="0" borderId="81" xfId="0" applyNumberFormat="1" applyFont="1" applyBorder="1" applyAlignment="1">
      <alignment horizontal="right" vertical="center" wrapText="1"/>
    </xf>
    <xf numFmtId="3" fontId="10" fillId="0" borderId="85" xfId="0" quotePrefix="1" applyNumberFormat="1" applyFont="1" applyBorder="1" applyAlignment="1">
      <alignment horizontal="right" vertical="center" wrapText="1"/>
    </xf>
    <xf numFmtId="3" fontId="10" fillId="0" borderId="86" xfId="0" applyNumberFormat="1" applyFont="1" applyBorder="1" applyAlignment="1">
      <alignment horizontal="right" vertical="center" wrapText="1"/>
    </xf>
    <xf numFmtId="3" fontId="3" fillId="0" borderId="87" xfId="0" applyNumberFormat="1" applyFont="1" applyBorder="1" applyAlignment="1">
      <alignment horizontal="right" vertical="center" wrapText="1"/>
    </xf>
    <xf numFmtId="2" fontId="3" fillId="4" borderId="88" xfId="0" applyNumberFormat="1" applyFont="1" applyFill="1" applyBorder="1" applyAlignment="1">
      <alignment horizontal="right" wrapText="1"/>
    </xf>
    <xf numFmtId="3" fontId="10" fillId="0" borderId="89" xfId="0" applyNumberFormat="1" applyFont="1" applyBorder="1" applyAlignment="1">
      <alignment horizontal="right" vertical="center" wrapText="1"/>
    </xf>
    <xf numFmtId="3" fontId="10" fillId="6" borderId="0" xfId="0" applyNumberFormat="1" applyFont="1" applyFill="1" applyAlignment="1">
      <alignment horizontal="right" vertical="center" wrapText="1"/>
    </xf>
    <xf numFmtId="3" fontId="10" fillId="0" borderId="0" xfId="0" applyNumberFormat="1" applyFont="1" applyAlignment="1">
      <alignment horizontal="right" vertical="center" wrapText="1"/>
    </xf>
    <xf numFmtId="2" fontId="3" fillId="4" borderId="75" xfId="0" applyNumberFormat="1" applyFont="1" applyFill="1" applyBorder="1" applyAlignment="1">
      <alignment horizontal="right" wrapText="1"/>
    </xf>
    <xf numFmtId="3" fontId="3" fillId="0" borderId="90" xfId="0" applyNumberFormat="1" applyFont="1" applyBorder="1" applyAlignment="1">
      <alignment horizontal="right" vertical="center"/>
    </xf>
    <xf numFmtId="3" fontId="3" fillId="0" borderId="91" xfId="0" applyNumberFormat="1" applyFont="1" applyBorder="1" applyAlignment="1">
      <alignment horizontal="right" vertical="center" wrapText="1"/>
    </xf>
    <xf numFmtId="2" fontId="3" fillId="4" borderId="92" xfId="0" applyNumberFormat="1" applyFont="1" applyFill="1" applyBorder="1" applyAlignment="1">
      <alignment horizontal="right" wrapText="1"/>
    </xf>
    <xf numFmtId="3" fontId="10" fillId="0" borderId="11" xfId="0" applyNumberFormat="1" applyFont="1" applyBorder="1" applyAlignment="1">
      <alignment horizontal="right" vertical="center" wrapText="1"/>
    </xf>
    <xf numFmtId="3" fontId="10" fillId="6" borderId="11" xfId="0" applyNumberFormat="1" applyFont="1" applyFill="1" applyBorder="1" applyAlignment="1">
      <alignment horizontal="right" vertical="center" wrapText="1"/>
    </xf>
    <xf numFmtId="3" fontId="3" fillId="0" borderId="93" xfId="0" applyNumberFormat="1" applyFont="1" applyBorder="1" applyAlignment="1">
      <alignment horizontal="right" vertical="center"/>
    </xf>
    <xf numFmtId="3" fontId="10" fillId="0" borderId="11" xfId="0" quotePrefix="1" applyNumberFormat="1" applyFont="1" applyBorder="1" applyAlignment="1">
      <alignment horizontal="right" vertical="center" wrapText="1"/>
    </xf>
    <xf numFmtId="3" fontId="10" fillId="0" borderId="2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0" fontId="12" fillId="0" borderId="11" xfId="0" applyFont="1" applyBorder="1"/>
    <xf numFmtId="0" fontId="12" fillId="0" borderId="21" xfId="0" applyFont="1" applyBorder="1"/>
    <xf numFmtId="2" fontId="3" fillId="5" borderId="104" xfId="0" applyNumberFormat="1" applyFont="1" applyFill="1" applyBorder="1" applyAlignment="1">
      <alignment horizontal="right" wrapText="1"/>
    </xf>
    <xf numFmtId="2" fontId="3" fillId="5" borderId="6" xfId="0" applyNumberFormat="1" applyFont="1" applyFill="1" applyBorder="1" applyAlignment="1">
      <alignment horizontal="right" wrapText="1"/>
    </xf>
    <xf numFmtId="0" fontId="10" fillId="0" borderId="105" xfId="0" applyFont="1" applyBorder="1" applyAlignment="1">
      <alignment horizontal="left" vertical="center"/>
    </xf>
    <xf numFmtId="167" fontId="10" fillId="6" borderId="105" xfId="0" applyNumberFormat="1" applyFont="1" applyFill="1" applyBorder="1" applyAlignment="1">
      <alignment horizontal="right" vertical="center"/>
    </xf>
    <xf numFmtId="167" fontId="10" fillId="6" borderId="19" xfId="0" applyNumberFormat="1" applyFont="1" applyFill="1" applyBorder="1" applyAlignment="1">
      <alignment horizontal="right" vertical="center"/>
    </xf>
    <xf numFmtId="167" fontId="10" fillId="6" borderId="106" xfId="0" applyNumberFormat="1" applyFont="1" applyFill="1" applyBorder="1" applyAlignment="1">
      <alignment horizontal="right" vertical="center"/>
    </xf>
    <xf numFmtId="0" fontId="10" fillId="6" borderId="4" xfId="0" applyFont="1" applyFill="1" applyBorder="1" applyAlignment="1">
      <alignment horizontal="left" vertical="center"/>
    </xf>
    <xf numFmtId="167" fontId="10" fillId="6" borderId="107" xfId="0" applyNumberFormat="1" applyFont="1" applyFill="1" applyBorder="1" applyAlignment="1">
      <alignment horizontal="right" vertical="center"/>
    </xf>
    <xf numFmtId="0" fontId="10" fillId="0" borderId="4" xfId="0" applyFont="1" applyBorder="1" applyAlignment="1">
      <alignment horizontal="left" vertical="center"/>
    </xf>
    <xf numFmtId="167" fontId="10" fillId="6" borderId="107" xfId="0" quotePrefix="1" applyNumberFormat="1" applyFont="1" applyFill="1" applyBorder="1" applyAlignment="1">
      <alignment horizontal="right" vertical="center"/>
    </xf>
    <xf numFmtId="0" fontId="3" fillId="0" borderId="108" xfId="0" applyFont="1" applyBorder="1" applyAlignment="1">
      <alignment horizontal="left" vertical="center" wrapText="1"/>
    </xf>
    <xf numFmtId="167" fontId="3" fillId="7" borderId="109" xfId="0" applyNumberFormat="1" applyFont="1" applyFill="1" applyBorder="1" applyAlignment="1">
      <alignment horizontal="right" vertical="center" wrapText="1"/>
    </xf>
    <xf numFmtId="167" fontId="3" fillId="7" borderId="110" xfId="0" applyNumberFormat="1" applyFont="1" applyFill="1" applyBorder="1" applyAlignment="1">
      <alignment horizontal="right" vertical="center" wrapText="1"/>
    </xf>
    <xf numFmtId="167" fontId="3" fillId="7" borderId="79" xfId="0" applyNumberFormat="1" applyFont="1" applyFill="1" applyBorder="1" applyAlignment="1">
      <alignment horizontal="right" vertical="center" wrapText="1"/>
    </xf>
    <xf numFmtId="167" fontId="3" fillId="7" borderId="111" xfId="0" quotePrefix="1" applyNumberFormat="1" applyFont="1" applyFill="1" applyBorder="1" applyAlignment="1">
      <alignment horizontal="right" vertical="center" wrapText="1"/>
    </xf>
    <xf numFmtId="167" fontId="10" fillId="7" borderId="112" xfId="0" applyNumberFormat="1" applyFont="1" applyFill="1" applyBorder="1" applyAlignment="1">
      <alignment horizontal="right" vertical="center"/>
    </xf>
    <xf numFmtId="167" fontId="10" fillId="7" borderId="0" xfId="0" applyNumberFormat="1" applyFont="1" applyFill="1" applyAlignment="1">
      <alignment horizontal="right" vertical="center" wrapText="1"/>
    </xf>
    <xf numFmtId="167" fontId="10" fillId="7" borderId="34" xfId="0" applyNumberFormat="1" applyFont="1" applyFill="1" applyBorder="1" applyAlignment="1">
      <alignment horizontal="right" vertical="center"/>
    </xf>
    <xf numFmtId="0" fontId="10" fillId="0" borderId="12" xfId="0" applyFont="1" applyBorder="1" applyAlignment="1">
      <alignment horizontal="left" vertical="center"/>
    </xf>
    <xf numFmtId="167" fontId="10" fillId="6" borderId="19" xfId="0" quotePrefix="1" applyNumberFormat="1" applyFont="1" applyFill="1" applyBorder="1" applyAlignment="1">
      <alignment horizontal="right" vertical="center"/>
    </xf>
    <xf numFmtId="167" fontId="10" fillId="7" borderId="33" xfId="0" quotePrefix="1" applyNumberFormat="1" applyFont="1" applyFill="1" applyBorder="1" applyAlignment="1">
      <alignment horizontal="right" vertical="center"/>
    </xf>
    <xf numFmtId="167" fontId="10" fillId="7" borderId="0" xfId="0" quotePrefix="1" applyNumberFormat="1" applyFont="1" applyFill="1" applyAlignment="1">
      <alignment horizontal="right" vertical="center" wrapText="1"/>
    </xf>
    <xf numFmtId="167" fontId="10" fillId="7" borderId="34" xfId="0" quotePrefix="1" applyNumberFormat="1" applyFont="1" applyFill="1" applyBorder="1" applyAlignment="1">
      <alignment horizontal="right" vertical="center"/>
    </xf>
    <xf numFmtId="0" fontId="10" fillId="0" borderId="113" xfId="0" applyFont="1" applyBorder="1" applyAlignment="1">
      <alignment horizontal="left" vertical="center"/>
    </xf>
    <xf numFmtId="167" fontId="10" fillId="0" borderId="114" xfId="0" applyNumberFormat="1" applyFont="1" applyBorder="1" applyAlignment="1">
      <alignment horizontal="right" vertical="center"/>
    </xf>
    <xf numFmtId="167" fontId="10" fillId="0" borderId="115" xfId="0" applyNumberFormat="1" applyFont="1" applyBorder="1" applyAlignment="1">
      <alignment horizontal="right" vertical="center"/>
    </xf>
    <xf numFmtId="167" fontId="10" fillId="0" borderId="116" xfId="0" applyNumberFormat="1" applyFont="1" applyBorder="1" applyAlignment="1">
      <alignment horizontal="right" vertical="center"/>
    </xf>
    <xf numFmtId="0" fontId="3" fillId="0" borderId="117" xfId="0" applyFont="1" applyBorder="1" applyAlignment="1">
      <alignment vertical="center"/>
    </xf>
    <xf numFmtId="167" fontId="3" fillId="0" borderId="118" xfId="0" applyNumberFormat="1" applyFont="1" applyBorder="1" applyAlignment="1">
      <alignment vertical="center"/>
    </xf>
    <xf numFmtId="167" fontId="3" fillId="0" borderId="80" xfId="0" applyNumberFormat="1" applyFont="1" applyBorder="1" applyAlignment="1">
      <alignment vertical="center"/>
    </xf>
    <xf numFmtId="167" fontId="3" fillId="0" borderId="119" xfId="0" applyNumberFormat="1" applyFont="1" applyBorder="1" applyAlignment="1">
      <alignment vertical="center"/>
    </xf>
    <xf numFmtId="0" fontId="12" fillId="0" borderId="19" xfId="0" applyFont="1" applyBorder="1" applyAlignment="1">
      <alignment horizontal="left"/>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0" fillId="0" borderId="95" xfId="0" applyFont="1" applyBorder="1" applyAlignment="1">
      <alignment horizontal="left" vertical="center"/>
    </xf>
    <xf numFmtId="0" fontId="10" fillId="0" borderId="99" xfId="0" applyFont="1" applyBorder="1" applyAlignment="1">
      <alignment horizontal="left" vertical="center"/>
    </xf>
    <xf numFmtId="0" fontId="10" fillId="0" borderId="125" xfId="0" applyFont="1" applyBorder="1" applyAlignment="1">
      <alignment horizontal="left" vertical="center"/>
    </xf>
    <xf numFmtId="0" fontId="3" fillId="0" borderId="101" xfId="0" applyFont="1" applyBorder="1" applyAlignment="1">
      <alignment vertical="center"/>
    </xf>
    <xf numFmtId="0" fontId="21" fillId="0" borderId="0" xfId="2" applyFont="1"/>
    <xf numFmtId="0" fontId="22" fillId="3" borderId="0" xfId="0" applyFont="1" applyFill="1" applyAlignment="1">
      <alignment horizontal="right" wrapText="1"/>
    </xf>
    <xf numFmtId="49" fontId="23" fillId="0" borderId="0" xfId="0" applyNumberFormat="1" applyFont="1" applyAlignment="1">
      <alignment horizontal="right" vertical="center" wrapText="1"/>
    </xf>
    <xf numFmtId="164" fontId="23" fillId="0" borderId="0" xfId="0" applyNumberFormat="1" applyFont="1" applyAlignment="1">
      <alignment horizontal="right" vertical="center" wrapText="1"/>
    </xf>
    <xf numFmtId="49" fontId="26" fillId="0" borderId="3" xfId="0" applyNumberFormat="1" applyFont="1" applyBorder="1" applyAlignment="1">
      <alignment horizontal="right" vertical="center" wrapText="1"/>
    </xf>
    <xf numFmtId="164" fontId="26" fillId="0" borderId="3" xfId="0" applyNumberFormat="1" applyFont="1" applyBorder="1" applyAlignment="1">
      <alignment horizontal="right" vertical="center" wrapText="1"/>
    </xf>
    <xf numFmtId="49" fontId="26" fillId="0" borderId="22" xfId="0" applyNumberFormat="1" applyFont="1" applyBorder="1" applyAlignment="1">
      <alignment horizontal="right" vertical="center" wrapText="1"/>
    </xf>
    <xf numFmtId="164" fontId="26" fillId="0" borderId="22" xfId="0" applyNumberFormat="1" applyFont="1" applyBorder="1" applyAlignment="1">
      <alignment horizontal="right" vertical="center" wrapText="1"/>
    </xf>
    <xf numFmtId="49" fontId="26" fillId="0" borderId="2" xfId="0" applyNumberFormat="1" applyFont="1" applyBorder="1" applyAlignment="1">
      <alignment horizontal="right" vertical="center" wrapText="1"/>
    </xf>
    <xf numFmtId="49" fontId="23" fillId="0" borderId="131" xfId="0" applyNumberFormat="1" applyFont="1" applyBorder="1" applyAlignment="1">
      <alignment horizontal="right" vertical="center" wrapText="1"/>
    </xf>
    <xf numFmtId="49" fontId="23" fillId="0" borderId="23" xfId="0" applyNumberFormat="1" applyFont="1" applyBorder="1" applyAlignment="1">
      <alignment horizontal="right" vertical="center" wrapText="1"/>
    </xf>
    <xf numFmtId="0" fontId="29" fillId="0" borderId="47" xfId="0" applyFont="1" applyBorder="1" applyAlignment="1">
      <alignment vertical="top"/>
    </xf>
    <xf numFmtId="0" fontId="5" fillId="3" borderId="0" xfId="0" applyFont="1" applyFill="1" applyAlignment="1">
      <alignment horizontal="left"/>
    </xf>
    <xf numFmtId="164" fontId="4" fillId="0" borderId="0" xfId="0" applyNumberFormat="1" applyFont="1"/>
    <xf numFmtId="164" fontId="5" fillId="0" borderId="0" xfId="0" applyNumberFormat="1" applyFont="1"/>
    <xf numFmtId="0" fontId="3" fillId="4" borderId="39" xfId="0" applyFont="1" applyFill="1" applyBorder="1" applyAlignment="1">
      <alignment horizontal="left" vertical="top"/>
    </xf>
    <xf numFmtId="2" fontId="3" fillId="5" borderId="8" xfId="0" applyNumberFormat="1" applyFont="1" applyFill="1" applyBorder="1" applyAlignment="1">
      <alignment horizontal="right" wrapText="1"/>
    </xf>
    <xf numFmtId="2" fontId="3" fillId="5" borderId="132" xfId="0" applyNumberFormat="1" applyFont="1" applyFill="1" applyBorder="1" applyAlignment="1">
      <alignment horizontal="right" wrapText="1"/>
    </xf>
    <xf numFmtId="2" fontId="3" fillId="4" borderId="8" xfId="0" applyNumberFormat="1" applyFont="1" applyFill="1" applyBorder="1" applyAlignment="1">
      <alignment horizontal="right" wrapText="1"/>
    </xf>
    <xf numFmtId="0" fontId="10" fillId="0" borderId="39" xfId="0" applyFont="1" applyBorder="1" applyAlignment="1">
      <alignment vertical="center" wrapText="1"/>
    </xf>
    <xf numFmtId="3" fontId="10" fillId="6" borderId="0" xfId="1" applyNumberFormat="1" applyFont="1" applyFill="1" applyAlignment="1">
      <alignment horizontal="right" vertical="center" wrapText="1"/>
    </xf>
    <xf numFmtId="3" fontId="10" fillId="6" borderId="0" xfId="1" applyNumberFormat="1" applyFont="1" applyFill="1" applyAlignment="1">
      <alignment vertical="center" wrapText="1"/>
    </xf>
    <xf numFmtId="168" fontId="10" fillId="6" borderId="25" xfId="1" applyNumberFormat="1" applyFont="1" applyFill="1" applyBorder="1" applyAlignment="1">
      <alignment vertical="center" wrapText="1"/>
    </xf>
    <xf numFmtId="168" fontId="10" fillId="6" borderId="0" xfId="1" applyNumberFormat="1" applyFont="1" applyFill="1" applyAlignment="1">
      <alignment vertical="center" wrapText="1"/>
    </xf>
    <xf numFmtId="0" fontId="15" fillId="0" borderId="39" xfId="0" applyFont="1" applyBorder="1" applyAlignment="1">
      <alignment vertical="center" wrapText="1"/>
    </xf>
    <xf numFmtId="164" fontId="15" fillId="0" borderId="0" xfId="0" applyNumberFormat="1" applyFont="1"/>
    <xf numFmtId="164" fontId="15" fillId="0" borderId="25" xfId="0" applyNumberFormat="1" applyFont="1" applyBorder="1"/>
    <xf numFmtId="0" fontId="10" fillId="0" borderId="110" xfId="0" applyFont="1" applyBorder="1" applyAlignment="1">
      <alignment vertical="center" wrapText="1"/>
    </xf>
    <xf numFmtId="3" fontId="4" fillId="0" borderId="45" xfId="1" applyNumberFormat="1" applyFont="1" applyBorder="1" applyAlignment="1">
      <alignment horizontal="right" vertical="top"/>
    </xf>
    <xf numFmtId="3" fontId="4" fillId="0" borderId="45" xfId="1" applyNumberFormat="1" applyFont="1" applyBorder="1" applyAlignment="1">
      <alignment vertical="top"/>
    </xf>
    <xf numFmtId="3" fontId="4" fillId="0" borderId="133" xfId="1" applyNumberFormat="1" applyFont="1" applyBorder="1" applyAlignment="1">
      <alignment vertical="top"/>
    </xf>
    <xf numFmtId="0" fontId="15" fillId="0" borderId="40" xfId="0" applyFont="1" applyBorder="1" applyAlignment="1">
      <alignment vertical="center" wrapText="1"/>
    </xf>
    <xf numFmtId="164" fontId="15" fillId="0" borderId="15" xfId="0" applyNumberFormat="1" applyFont="1" applyBorder="1"/>
    <xf numFmtId="164" fontId="15" fillId="0" borderId="134" xfId="0" applyNumberFormat="1" applyFont="1" applyBorder="1"/>
    <xf numFmtId="0" fontId="4" fillId="0" borderId="39" xfId="0" applyFont="1" applyBorder="1" applyAlignment="1">
      <alignment vertical="center" wrapText="1"/>
    </xf>
    <xf numFmtId="3" fontId="4" fillId="0" borderId="0" xfId="0" applyNumberFormat="1" applyFont="1" applyAlignment="1">
      <alignment horizontal="right" vertical="center"/>
    </xf>
    <xf numFmtId="3" fontId="4" fillId="0" borderId="25" xfId="0" applyNumberFormat="1" applyFont="1" applyBorder="1" applyAlignment="1">
      <alignment vertical="center"/>
    </xf>
    <xf numFmtId="0" fontId="15" fillId="0" borderId="38" xfId="0" applyFont="1" applyBorder="1" applyAlignment="1">
      <alignment vertical="center" wrapText="1"/>
    </xf>
    <xf numFmtId="164" fontId="15" fillId="0" borderId="22" xfId="0" applyNumberFormat="1" applyFont="1" applyBorder="1"/>
    <xf numFmtId="164" fontId="15" fillId="0" borderId="135" xfId="0" applyNumberFormat="1" applyFont="1" applyBorder="1"/>
    <xf numFmtId="3" fontId="4" fillId="0" borderId="55" xfId="0" applyNumberFormat="1" applyFont="1" applyBorder="1" applyAlignment="1">
      <alignment vertical="center"/>
    </xf>
    <xf numFmtId="0" fontId="15" fillId="0" borderId="56" xfId="0" applyFont="1" applyBorder="1" applyAlignment="1">
      <alignment vertical="center" wrapText="1"/>
    </xf>
    <xf numFmtId="164" fontId="15" fillId="0" borderId="2" xfId="0" applyNumberFormat="1" applyFont="1" applyBorder="1"/>
    <xf numFmtId="164" fontId="15" fillId="0" borderId="26" xfId="0" applyNumberFormat="1" applyFont="1" applyBorder="1"/>
    <xf numFmtId="3" fontId="4" fillId="0" borderId="96" xfId="0" applyNumberFormat="1" applyFont="1" applyBorder="1" applyAlignment="1">
      <alignment vertical="center"/>
    </xf>
    <xf numFmtId="3" fontId="4" fillId="0" borderId="0" xfId="1" applyNumberFormat="1" applyFont="1" applyAlignment="1">
      <alignment vertical="center"/>
    </xf>
    <xf numFmtId="0" fontId="15" fillId="0" borderId="118" xfId="0" applyFont="1" applyBorder="1" applyAlignment="1">
      <alignment vertical="center" wrapText="1"/>
    </xf>
    <xf numFmtId="164" fontId="15" fillId="0" borderId="80" xfId="0" applyNumberFormat="1" applyFont="1" applyBorder="1"/>
    <xf numFmtId="164" fontId="15" fillId="0" borderId="136" xfId="0" applyNumberFormat="1" applyFont="1" applyBorder="1"/>
    <xf numFmtId="0" fontId="12" fillId="0" borderId="0" xfId="0" applyFont="1" applyAlignment="1">
      <alignment horizontal="left"/>
    </xf>
    <xf numFmtId="3" fontId="15" fillId="0" borderId="0" xfId="0" quotePrefix="1" applyNumberFormat="1" applyFont="1" applyAlignment="1">
      <alignment horizontal="right" vertical="center"/>
    </xf>
    <xf numFmtId="3" fontId="15" fillId="0" borderId="15" xfId="0" quotePrefix="1" applyNumberFormat="1" applyFont="1" applyBorder="1" applyAlignment="1">
      <alignment horizontal="right" vertical="center"/>
    </xf>
    <xf numFmtId="3" fontId="15" fillId="0" borderId="22" xfId="0" quotePrefix="1" applyNumberFormat="1" applyFont="1" applyBorder="1" applyAlignment="1">
      <alignment horizontal="right" vertical="center"/>
    </xf>
    <xf numFmtId="3" fontId="15" fillId="0" borderId="2" xfId="0" quotePrefix="1" applyNumberFormat="1" applyFont="1" applyBorder="1" applyAlignment="1">
      <alignment horizontal="right" vertical="center"/>
    </xf>
    <xf numFmtId="0" fontId="15" fillId="0" borderId="80" xfId="0" quotePrefix="1" applyFont="1" applyBorder="1" applyAlignment="1">
      <alignment horizontal="right"/>
    </xf>
    <xf numFmtId="169" fontId="34" fillId="0" borderId="0" xfId="0" applyNumberFormat="1" applyFont="1"/>
    <xf numFmtId="0" fontId="34" fillId="0" borderId="0" xfId="0" applyFont="1"/>
    <xf numFmtId="0" fontId="22" fillId="5" borderId="8" xfId="0" applyFont="1" applyFill="1" applyBorder="1" applyAlignment="1">
      <alignment horizontal="left" vertical="top"/>
    </xf>
    <xf numFmtId="2" fontId="22" fillId="5" borderId="0" xfId="0" applyNumberFormat="1" applyFont="1" applyFill="1" applyAlignment="1">
      <alignment horizontal="right" wrapText="1"/>
    </xf>
    <xf numFmtId="2" fontId="22" fillId="4" borderId="0" xfId="0" applyNumberFormat="1" applyFont="1" applyFill="1" applyAlignment="1">
      <alignment horizontal="right" wrapText="1"/>
    </xf>
    <xf numFmtId="2" fontId="22" fillId="4" borderId="137" xfId="0" applyNumberFormat="1" applyFont="1" applyFill="1" applyBorder="1" applyAlignment="1">
      <alignment horizontal="right" wrapText="1"/>
    </xf>
    <xf numFmtId="0" fontId="20" fillId="0" borderId="20" xfId="0" applyFont="1" applyBorder="1" applyAlignment="1">
      <alignment horizontal="left" vertical="center"/>
    </xf>
    <xf numFmtId="3" fontId="20" fillId="0" borderId="100" xfId="0" applyNumberFormat="1" applyFont="1" applyBorder="1" applyAlignment="1">
      <alignment horizontal="right" vertical="center"/>
    </xf>
    <xf numFmtId="3" fontId="20" fillId="0" borderId="0" xfId="0" applyNumberFormat="1" applyFont="1" applyAlignment="1">
      <alignment horizontal="right" vertical="center"/>
    </xf>
    <xf numFmtId="164" fontId="19" fillId="0" borderId="25" xfId="0" applyNumberFormat="1" applyFont="1" applyBorder="1"/>
    <xf numFmtId="165" fontId="19" fillId="0" borderId="0" xfId="1" applyNumberFormat="1" applyFont="1" applyBorder="1"/>
    <xf numFmtId="164" fontId="19" fillId="0" borderId="0" xfId="0" applyNumberFormat="1" applyFont="1"/>
    <xf numFmtId="0" fontId="20" fillId="0" borderId="5" xfId="0" applyFont="1" applyBorder="1" applyAlignment="1">
      <alignment horizontal="left" vertical="center"/>
    </xf>
    <xf numFmtId="164" fontId="19" fillId="0" borderId="25" xfId="0" applyNumberFormat="1" applyFont="1" applyBorder="1" applyAlignment="1">
      <alignment horizontal="right"/>
    </xf>
    <xf numFmtId="164" fontId="19" fillId="0" borderId="0" xfId="0" applyNumberFormat="1" applyFont="1" applyAlignment="1">
      <alignment horizontal="right"/>
    </xf>
    <xf numFmtId="0" fontId="22" fillId="0" borderId="1" xfId="0" applyFont="1" applyBorder="1" applyAlignment="1">
      <alignment horizontal="left" vertical="center" wrapText="1"/>
    </xf>
    <xf numFmtId="3" fontId="22" fillId="0" borderId="138" xfId="0" applyNumberFormat="1" applyFont="1" applyBorder="1" applyAlignment="1">
      <alignment horizontal="right" vertical="center"/>
    </xf>
    <xf numFmtId="3" fontId="22" fillId="0" borderId="23" xfId="0" applyNumberFormat="1" applyFont="1" applyBorder="1" applyAlignment="1">
      <alignment horizontal="right" vertical="center"/>
    </xf>
    <xf numFmtId="164" fontId="18" fillId="0" borderId="54" xfId="0" applyNumberFormat="1" applyFont="1" applyBorder="1" applyAlignment="1">
      <alignment vertical="center"/>
    </xf>
    <xf numFmtId="165" fontId="18" fillId="0" borderId="23" xfId="1" applyNumberFormat="1" applyFont="1" applyBorder="1" applyAlignment="1">
      <alignment vertical="center"/>
    </xf>
    <xf numFmtId="164" fontId="18" fillId="0" borderId="23" xfId="0" applyNumberFormat="1" applyFont="1" applyBorder="1" applyAlignment="1">
      <alignment vertical="center"/>
    </xf>
    <xf numFmtId="0" fontId="0" fillId="3" borderId="0" xfId="0" applyFill="1"/>
    <xf numFmtId="0" fontId="0" fillId="0" borderId="25" xfId="0" applyBorder="1"/>
    <xf numFmtId="0" fontId="0" fillId="0" borderId="26" xfId="0" applyBorder="1"/>
    <xf numFmtId="0" fontId="0" fillId="3" borderId="100" xfId="0" applyFill="1" applyBorder="1"/>
    <xf numFmtId="0" fontId="2" fillId="3" borderId="0" xfId="0" applyFont="1" applyFill="1" applyAlignment="1">
      <alignment horizontal="right"/>
    </xf>
    <xf numFmtId="0" fontId="3" fillId="5" borderId="39" xfId="0" applyFont="1" applyFill="1" applyBorder="1" applyAlignment="1">
      <alignment horizontal="left" vertical="top"/>
    </xf>
    <xf numFmtId="0" fontId="3" fillId="5" borderId="39" xfId="0" applyFont="1" applyFill="1" applyBorder="1"/>
    <xf numFmtId="0" fontId="3" fillId="5" borderId="0" xfId="0" applyFont="1" applyFill="1" applyAlignment="1">
      <alignment horizontal="right" wrapText="1"/>
    </xf>
    <xf numFmtId="0" fontId="10" fillId="0" borderId="39" xfId="0" applyFont="1" applyBorder="1" applyAlignment="1">
      <alignment horizontal="left" vertical="center" wrapText="1"/>
    </xf>
    <xf numFmtId="3" fontId="10" fillId="0" borderId="0" xfId="0" applyNumberFormat="1" applyFont="1" applyAlignment="1">
      <alignment vertical="center" wrapText="1"/>
    </xf>
    <xf numFmtId="167" fontId="10" fillId="0" borderId="25" xfId="0" applyNumberFormat="1" applyFont="1" applyBorder="1" applyAlignment="1">
      <alignment vertical="center"/>
    </xf>
    <xf numFmtId="167" fontId="10" fillId="0" borderId="0" xfId="0" applyNumberFormat="1" applyFont="1" applyAlignment="1">
      <alignment vertical="center"/>
    </xf>
    <xf numFmtId="3" fontId="10" fillId="0" borderId="32" xfId="0" applyNumberFormat="1" applyFont="1" applyBorder="1" applyAlignment="1">
      <alignment vertical="center" wrapText="1"/>
    </xf>
    <xf numFmtId="3" fontId="10" fillId="0" borderId="0" xfId="1" applyNumberFormat="1" applyFont="1" applyAlignment="1">
      <alignment vertical="center"/>
    </xf>
    <xf numFmtId="3" fontId="10" fillId="0" borderId="0" xfId="1" applyNumberFormat="1" applyFont="1" applyBorder="1" applyAlignment="1">
      <alignment vertical="center"/>
    </xf>
    <xf numFmtId="3" fontId="10" fillId="0" borderId="32" xfId="1" applyNumberFormat="1" applyFont="1" applyBorder="1" applyAlignment="1">
      <alignment vertical="center"/>
    </xf>
    <xf numFmtId="0" fontId="3" fillId="0" borderId="139" xfId="0" applyFont="1" applyBorder="1" applyAlignment="1">
      <alignment vertical="center"/>
    </xf>
    <xf numFmtId="3" fontId="3" fillId="0" borderId="23" xfId="0" applyNumberFormat="1" applyFont="1" applyBorder="1" applyAlignment="1">
      <alignment vertical="center"/>
    </xf>
    <xf numFmtId="167" fontId="3" fillId="0" borderId="54" xfId="0" applyNumberFormat="1" applyFont="1" applyBorder="1" applyAlignment="1">
      <alignment vertical="center"/>
    </xf>
    <xf numFmtId="167" fontId="3" fillId="0" borderId="23" xfId="0" applyNumberFormat="1" applyFont="1" applyBorder="1" applyAlignment="1">
      <alignment vertical="center"/>
    </xf>
    <xf numFmtId="3" fontId="3" fillId="0" borderId="36" xfId="0" applyNumberFormat="1" applyFont="1" applyBorder="1" applyAlignment="1">
      <alignment vertical="center"/>
    </xf>
    <xf numFmtId="0" fontId="12" fillId="0" borderId="0" xfId="0" applyFont="1" applyAlignment="1">
      <alignment horizontal="left" wrapText="1"/>
    </xf>
    <xf numFmtId="0" fontId="10" fillId="0" borderId="0" xfId="0" applyFont="1"/>
    <xf numFmtId="0" fontId="3" fillId="5" borderId="0" xfId="0" applyFont="1" applyFill="1" applyAlignment="1">
      <alignment horizontal="right"/>
    </xf>
    <xf numFmtId="2" fontId="3" fillId="5" borderId="0" xfId="0" applyNumberFormat="1" applyFont="1" applyFill="1" applyAlignment="1">
      <alignment horizontal="right" wrapText="1"/>
    </xf>
    <xf numFmtId="0" fontId="10" fillId="0" borderId="0" xfId="0" applyFont="1" applyAlignment="1">
      <alignment horizontal="left" vertical="center"/>
    </xf>
    <xf numFmtId="165" fontId="10" fillId="0" borderId="33" xfId="1" applyNumberFormat="1" applyFont="1" applyBorder="1" applyAlignment="1">
      <alignment horizontal="right" vertical="center"/>
    </xf>
    <xf numFmtId="3" fontId="10" fillId="0" borderId="0" xfId="0" applyNumberFormat="1" applyFont="1" applyAlignment="1">
      <alignment horizontal="right" vertical="center"/>
    </xf>
    <xf numFmtId="3" fontId="10" fillId="0" borderId="39" xfId="0" applyNumberFormat="1" applyFont="1" applyBorder="1" applyAlignment="1">
      <alignment horizontal="right" vertical="center"/>
    </xf>
    <xf numFmtId="168" fontId="10" fillId="0" borderId="0" xfId="0" applyNumberFormat="1" applyFont="1" applyAlignment="1">
      <alignment horizontal="right" vertical="center" wrapText="1"/>
    </xf>
    <xf numFmtId="168" fontId="10" fillId="0" borderId="39" xfId="0" applyNumberFormat="1" applyFont="1" applyBorder="1" applyAlignment="1">
      <alignment horizontal="right" vertical="center" wrapText="1"/>
    </xf>
    <xf numFmtId="170" fontId="10" fillId="0" borderId="0" xfId="0" applyNumberFormat="1" applyFont="1" applyAlignment="1">
      <alignment horizontal="right" vertical="center" wrapText="1"/>
    </xf>
    <xf numFmtId="167" fontId="10" fillId="0" borderId="0" xfId="1" applyNumberFormat="1" applyFont="1" applyAlignment="1">
      <alignment horizontal="right" vertical="center"/>
    </xf>
    <xf numFmtId="167" fontId="10" fillId="0" borderId="0" xfId="0" quotePrefix="1" applyNumberFormat="1" applyFont="1" applyAlignment="1">
      <alignment horizontal="right" vertical="center"/>
    </xf>
    <xf numFmtId="167" fontId="10" fillId="0" borderId="0" xfId="1" quotePrefix="1" applyNumberFormat="1" applyFont="1" applyAlignment="1">
      <alignment horizontal="right" vertical="center"/>
    </xf>
    <xf numFmtId="167" fontId="10" fillId="0" borderId="0" xfId="0" applyNumberFormat="1" applyFont="1" applyAlignment="1">
      <alignment horizontal="right" vertical="center"/>
    </xf>
    <xf numFmtId="0" fontId="10" fillId="0" borderId="15" xfId="0" applyFont="1" applyBorder="1" applyAlignment="1">
      <alignment horizontal="left" vertical="center"/>
    </xf>
    <xf numFmtId="165" fontId="10" fillId="0" borderId="140" xfId="1" applyNumberFormat="1" applyFont="1" applyBorder="1" applyAlignment="1">
      <alignment horizontal="right" vertical="center"/>
    </xf>
    <xf numFmtId="3" fontId="10" fillId="0" borderId="15" xfId="0" applyNumberFormat="1" applyFont="1" applyBorder="1" applyAlignment="1">
      <alignment horizontal="right" vertical="center"/>
    </xf>
    <xf numFmtId="3" fontId="10" fillId="0" borderId="40" xfId="0" applyNumberFormat="1" applyFont="1" applyBorder="1" applyAlignment="1">
      <alignment horizontal="right" vertical="center"/>
    </xf>
    <xf numFmtId="168" fontId="10" fillId="0" borderId="15" xfId="0" applyNumberFormat="1" applyFont="1" applyBorder="1" applyAlignment="1">
      <alignment horizontal="right" vertical="center" wrapText="1"/>
    </xf>
    <xf numFmtId="167" fontId="10" fillId="0" borderId="40" xfId="0" applyNumberFormat="1" applyFont="1" applyBorder="1" applyAlignment="1">
      <alignment horizontal="right" vertical="center"/>
    </xf>
    <xf numFmtId="167" fontId="10" fillId="0" borderId="15" xfId="0" applyNumberFormat="1" applyFont="1" applyBorder="1" applyAlignment="1">
      <alignment horizontal="right" vertical="center"/>
    </xf>
    <xf numFmtId="0" fontId="3" fillId="0" borderId="15" xfId="0" applyFont="1" applyBorder="1" applyAlignment="1">
      <alignment vertical="center"/>
    </xf>
    <xf numFmtId="165" fontId="3" fillId="0" borderId="140" xfId="0" applyNumberFormat="1" applyFont="1" applyBorder="1" applyAlignment="1">
      <alignment vertical="center"/>
    </xf>
    <xf numFmtId="3" fontId="3" fillId="0" borderId="15" xfId="0" applyNumberFormat="1" applyFont="1" applyBorder="1" applyAlignment="1">
      <alignment horizontal="right" vertical="center"/>
    </xf>
    <xf numFmtId="3" fontId="3" fillId="0" borderId="40" xfId="0" applyNumberFormat="1" applyFont="1" applyBorder="1" applyAlignment="1">
      <alignment horizontal="right" vertical="center"/>
    </xf>
    <xf numFmtId="168" fontId="3" fillId="0" borderId="15" xfId="0" applyNumberFormat="1" applyFont="1" applyBorder="1" applyAlignment="1">
      <alignment horizontal="right" vertical="center"/>
    </xf>
    <xf numFmtId="168" fontId="3" fillId="0" borderId="40" xfId="0" applyNumberFormat="1" applyFont="1" applyBorder="1" applyAlignment="1">
      <alignment horizontal="right" vertical="center"/>
    </xf>
    <xf numFmtId="170" fontId="3" fillId="0" borderId="141" xfId="0" applyNumberFormat="1" applyFont="1" applyBorder="1" applyAlignment="1">
      <alignment horizontal="right" vertical="center" wrapText="1"/>
    </xf>
    <xf numFmtId="167" fontId="3" fillId="0" borderId="15" xfId="0" applyNumberFormat="1" applyFont="1" applyBorder="1" applyAlignment="1">
      <alignment horizontal="right" vertical="center"/>
    </xf>
    <xf numFmtId="3" fontId="3" fillId="0" borderId="0" xfId="0" applyNumberFormat="1" applyFont="1" applyAlignment="1">
      <alignment horizontal="right" vertical="center"/>
    </xf>
    <xf numFmtId="1" fontId="0" fillId="0" borderId="0" xfId="0" applyNumberFormat="1"/>
    <xf numFmtId="169" fontId="12" fillId="0" borderId="0" xfId="0" applyNumberFormat="1" applyFont="1"/>
    <xf numFmtId="0" fontId="3" fillId="5" borderId="0" xfId="0" applyFont="1" applyFill="1" applyAlignment="1">
      <alignment horizontal="left" vertical="top"/>
    </xf>
    <xf numFmtId="2" fontId="3" fillId="4" borderId="39" xfId="0" applyNumberFormat="1" applyFont="1" applyFill="1" applyBorder="1" applyAlignment="1">
      <alignment horizontal="right" wrapText="1"/>
    </xf>
    <xf numFmtId="2" fontId="3" fillId="4" borderId="0" xfId="0" applyNumberFormat="1" applyFont="1" applyFill="1" applyAlignment="1">
      <alignment horizontal="right" wrapText="1"/>
    </xf>
    <xf numFmtId="0" fontId="10" fillId="0" borderId="142" xfId="0" applyFont="1" applyBorder="1" applyAlignment="1">
      <alignment horizontal="left" vertical="center"/>
    </xf>
    <xf numFmtId="3" fontId="10" fillId="0" borderId="33" xfId="0" applyNumberFormat="1" applyFont="1" applyBorder="1" applyAlignment="1">
      <alignment horizontal="right" vertical="center"/>
    </xf>
    <xf numFmtId="167" fontId="10" fillId="0" borderId="53" xfId="0" applyNumberFormat="1" applyFont="1" applyBorder="1" applyAlignment="1">
      <alignment horizontal="right" vertical="center"/>
    </xf>
    <xf numFmtId="0" fontId="10" fillId="0" borderId="5" xfId="0" applyFont="1" applyBorder="1" applyAlignment="1">
      <alignment horizontal="left" vertical="center"/>
    </xf>
    <xf numFmtId="167" fontId="10" fillId="0" borderId="39" xfId="0" applyNumberFormat="1" applyFont="1" applyBorder="1" applyAlignment="1">
      <alignment horizontal="right" vertical="center"/>
    </xf>
    <xf numFmtId="0" fontId="3" fillId="0" borderId="23" xfId="0" applyFont="1" applyBorder="1" applyAlignment="1">
      <alignment horizontal="left" vertical="center" wrapText="1"/>
    </xf>
    <xf numFmtId="3" fontId="3" fillId="0" borderId="143" xfId="0" applyNumberFormat="1" applyFont="1" applyBorder="1" applyAlignment="1">
      <alignment horizontal="right" vertical="center"/>
    </xf>
    <xf numFmtId="3" fontId="3" fillId="0" borderId="23" xfId="0" applyNumberFormat="1" applyFont="1" applyBorder="1" applyAlignment="1">
      <alignment horizontal="right" vertical="center"/>
    </xf>
    <xf numFmtId="167" fontId="3" fillId="0" borderId="139" xfId="0" applyNumberFormat="1" applyFont="1" applyBorder="1" applyAlignment="1">
      <alignment horizontal="right" vertical="center"/>
    </xf>
    <xf numFmtId="167" fontId="3" fillId="0" borderId="23" xfId="0" applyNumberFormat="1" applyFont="1" applyBorder="1" applyAlignment="1">
      <alignment horizontal="right" vertical="center"/>
    </xf>
    <xf numFmtId="167" fontId="3" fillId="0" borderId="0" xfId="0" applyNumberFormat="1" applyFont="1" applyAlignment="1">
      <alignment horizontal="right" vertical="center"/>
    </xf>
    <xf numFmtId="0" fontId="0" fillId="6" borderId="0" xfId="0" applyFill="1"/>
    <xf numFmtId="0" fontId="4" fillId="6" borderId="0" xfId="0" applyFont="1" applyFill="1"/>
    <xf numFmtId="0" fontId="0" fillId="6" borderId="25" xfId="0" applyFill="1" applyBorder="1"/>
    <xf numFmtId="0" fontId="3" fillId="5" borderId="8" xfId="0" applyFont="1" applyFill="1" applyBorder="1" applyAlignment="1">
      <alignment vertical="top"/>
    </xf>
    <xf numFmtId="2" fontId="3" fillId="4" borderId="100" xfId="0" applyNumberFormat="1" applyFont="1" applyFill="1" applyBorder="1" applyAlignment="1">
      <alignment horizontal="right" wrapText="1"/>
    </xf>
    <xf numFmtId="2" fontId="3" fillId="4" borderId="144" xfId="0" applyNumberFormat="1" applyFont="1" applyFill="1" applyBorder="1" applyAlignment="1">
      <alignment horizontal="right" wrapText="1"/>
    </xf>
    <xf numFmtId="0" fontId="10" fillId="0" borderId="145" xfId="0" applyFont="1" applyBorder="1" applyAlignment="1">
      <alignment horizontal="left" vertical="center"/>
    </xf>
    <xf numFmtId="167" fontId="10" fillId="0" borderId="25" xfId="0" applyNumberFormat="1" applyFont="1" applyBorder="1" applyAlignment="1">
      <alignment horizontal="right" vertical="center"/>
    </xf>
    <xf numFmtId="0" fontId="10" fillId="0" borderId="88" xfId="0" applyFont="1" applyBorder="1" applyAlignment="1">
      <alignment horizontal="left" vertical="center"/>
    </xf>
    <xf numFmtId="0" fontId="3" fillId="0" borderId="139" xfId="0" applyFont="1" applyBorder="1" applyAlignment="1">
      <alignment horizontal="left" vertical="center" wrapText="1"/>
    </xf>
    <xf numFmtId="167" fontId="3" fillId="0" borderId="54" xfId="0" applyNumberFormat="1" applyFont="1" applyBorder="1" applyAlignment="1">
      <alignment horizontal="right" vertical="center"/>
    </xf>
    <xf numFmtId="0" fontId="35" fillId="0" borderId="0" xfId="0" applyFont="1" applyAlignment="1">
      <alignment wrapText="1"/>
    </xf>
    <xf numFmtId="171" fontId="3" fillId="5" borderId="0" xfId="0" applyNumberFormat="1" applyFont="1" applyFill="1" applyAlignment="1">
      <alignment horizontal="right" wrapText="1"/>
    </xf>
    <xf numFmtId="165" fontId="3" fillId="5" borderId="0" xfId="1" applyNumberFormat="1" applyFont="1" applyFill="1" applyBorder="1" applyAlignment="1">
      <alignment horizontal="right" wrapText="1"/>
    </xf>
    <xf numFmtId="0" fontId="4" fillId="0" borderId="146" xfId="1" applyNumberFormat="1" applyFont="1" applyBorder="1"/>
    <xf numFmtId="165" fontId="4" fillId="0" borderId="0" xfId="1" applyNumberFormat="1" applyFont="1"/>
    <xf numFmtId="164" fontId="4" fillId="0" borderId="0" xfId="1" applyNumberFormat="1" applyFont="1"/>
    <xf numFmtId="165" fontId="4" fillId="0" borderId="0" xfId="1" applyNumberFormat="1" applyFont="1" applyAlignment="1">
      <alignment horizontal="right"/>
    </xf>
    <xf numFmtId="165" fontId="4" fillId="0" borderId="0" xfId="1" applyNumberFormat="1" applyFont="1" applyFill="1"/>
    <xf numFmtId="0" fontId="3" fillId="0" borderId="50" xfId="0" applyFont="1" applyBorder="1"/>
    <xf numFmtId="3" fontId="3" fillId="0" borderId="1" xfId="0" applyNumberFormat="1" applyFont="1" applyBorder="1" applyAlignment="1">
      <alignment horizontal="right" vertical="center"/>
    </xf>
    <xf numFmtId="3" fontId="3" fillId="0" borderId="1" xfId="0" applyNumberFormat="1" applyFont="1" applyBorder="1" applyAlignment="1">
      <alignment horizontal="right"/>
    </xf>
    <xf numFmtId="167" fontId="3" fillId="0" borderId="1" xfId="0" applyNumberFormat="1" applyFont="1" applyBorder="1" applyAlignment="1">
      <alignment horizontal="right"/>
    </xf>
    <xf numFmtId="0" fontId="3" fillId="0" borderId="0" xfId="0" applyFont="1" applyAlignment="1">
      <alignment horizontal="left"/>
    </xf>
    <xf numFmtId="0" fontId="3" fillId="5" borderId="0" xfId="0" applyFont="1" applyFill="1" applyAlignment="1">
      <alignment horizontal="center" vertical="top"/>
    </xf>
    <xf numFmtId="0" fontId="3" fillId="5" borderId="0" xfId="0" applyFont="1" applyFill="1"/>
    <xf numFmtId="49" fontId="3" fillId="5" borderId="0" xfId="0" applyNumberFormat="1" applyFont="1" applyFill="1" applyAlignment="1">
      <alignment horizontal="right" wrapText="1"/>
    </xf>
    <xf numFmtId="0" fontId="4" fillId="0" borderId="39" xfId="1" applyNumberFormat="1" applyFont="1" applyBorder="1"/>
    <xf numFmtId="3" fontId="4" fillId="0" borderId="0" xfId="1" applyNumberFormat="1" applyFont="1"/>
    <xf numFmtId="167" fontId="4" fillId="0" borderId="0" xfId="1" applyNumberFormat="1" applyFont="1"/>
    <xf numFmtId="3" fontId="4" fillId="0" borderId="0" xfId="1" applyNumberFormat="1" applyFont="1" applyFill="1"/>
    <xf numFmtId="0" fontId="3" fillId="0" borderId="147" xfId="0" applyFont="1" applyBorder="1" applyAlignment="1">
      <alignment horizontal="left"/>
    </xf>
    <xf numFmtId="167" fontId="3" fillId="0" borderId="1" xfId="0" applyNumberFormat="1" applyFont="1" applyBorder="1" applyAlignment="1">
      <alignment horizontal="right" vertical="center"/>
    </xf>
    <xf numFmtId="0" fontId="10" fillId="0" borderId="0" xfId="0" applyFont="1" applyAlignment="1">
      <alignment horizontal="right"/>
    </xf>
    <xf numFmtId="0" fontId="0" fillId="0" borderId="59" xfId="0" applyBorder="1"/>
    <xf numFmtId="0" fontId="0" fillId="0" borderId="148" xfId="0" applyBorder="1"/>
    <xf numFmtId="0" fontId="3" fillId="2" borderId="0" xfId="0" applyFont="1" applyFill="1" applyAlignment="1">
      <alignment horizontal="left" vertical="top"/>
    </xf>
    <xf numFmtId="0" fontId="3" fillId="2" borderId="0" xfId="0" applyFont="1" applyFill="1"/>
    <xf numFmtId="0" fontId="3" fillId="2" borderId="32" xfId="0" applyFont="1" applyFill="1" applyBorder="1" applyAlignment="1">
      <alignment horizontal="right" wrapText="1"/>
    </xf>
    <xf numFmtId="0" fontId="3" fillId="2" borderId="0" xfId="0" applyFont="1" applyFill="1" applyAlignment="1">
      <alignment horizontal="right" wrapText="1"/>
    </xf>
    <xf numFmtId="0" fontId="3" fillId="2" borderId="39" xfId="0" applyFont="1" applyFill="1" applyBorder="1" applyAlignment="1">
      <alignment horizontal="right" wrapText="1"/>
    </xf>
    <xf numFmtId="0" fontId="10" fillId="0" borderId="0" xfId="0" applyFont="1" applyAlignment="1">
      <alignment horizontal="left"/>
    </xf>
    <xf numFmtId="3" fontId="10" fillId="0" borderId="32" xfId="0" applyNumberFormat="1" applyFont="1" applyBorder="1" applyAlignment="1">
      <alignment horizontal="right"/>
    </xf>
    <xf numFmtId="3" fontId="10" fillId="0" borderId="0" xfId="0" applyNumberFormat="1" applyFont="1" applyAlignment="1">
      <alignment horizontal="right" wrapText="1"/>
    </xf>
    <xf numFmtId="167" fontId="10" fillId="0" borderId="0" xfId="0" applyNumberFormat="1" applyFont="1" applyAlignment="1">
      <alignment horizontal="right" wrapText="1"/>
    </xf>
    <xf numFmtId="167" fontId="10" fillId="0" borderId="39" xfId="0" applyNumberFormat="1" applyFont="1" applyBorder="1" applyAlignment="1">
      <alignment horizontal="right" wrapText="1"/>
    </xf>
    <xf numFmtId="3" fontId="10" fillId="0" borderId="0" xfId="0" applyNumberFormat="1" applyFont="1" applyAlignment="1">
      <alignment horizontal="right"/>
    </xf>
    <xf numFmtId="167" fontId="10" fillId="0" borderId="0" xfId="0" quotePrefix="1" applyNumberFormat="1" applyFont="1" applyAlignment="1">
      <alignment horizontal="right" wrapText="1"/>
    </xf>
    <xf numFmtId="0" fontId="3" fillId="0" borderId="1" xfId="0" applyFont="1" applyBorder="1"/>
    <xf numFmtId="3" fontId="3" fillId="0" borderId="149" xfId="0" applyNumberFormat="1" applyFont="1" applyBorder="1" applyAlignment="1">
      <alignment horizontal="right" vertical="center"/>
    </xf>
    <xf numFmtId="167" fontId="3" fillId="0" borderId="147" xfId="0" applyNumberFormat="1" applyFont="1" applyBorder="1" applyAlignment="1">
      <alignment horizontal="right" vertical="center"/>
    </xf>
    <xf numFmtId="2" fontId="3" fillId="5" borderId="146" xfId="0" applyNumberFormat="1" applyFont="1" applyFill="1" applyBorder="1" applyAlignment="1">
      <alignment horizontal="right" wrapText="1"/>
    </xf>
    <xf numFmtId="0" fontId="3" fillId="0" borderId="19" xfId="0" applyFont="1" applyBorder="1" applyAlignment="1">
      <alignment vertical="center"/>
    </xf>
    <xf numFmtId="3" fontId="10" fillId="0" borderId="150" xfId="0" applyNumberFormat="1" applyFont="1" applyBorder="1" applyAlignment="1">
      <alignment horizontal="right" vertical="center"/>
    </xf>
    <xf numFmtId="3" fontId="10" fillId="0" borderId="103" xfId="0" applyNumberFormat="1" applyFont="1" applyBorder="1" applyAlignment="1">
      <alignment horizontal="right" vertical="center"/>
    </xf>
    <xf numFmtId="3" fontId="10" fillId="0" borderId="146" xfId="0" applyNumberFormat="1" applyFont="1" applyBorder="1" applyAlignment="1">
      <alignment horizontal="right" vertical="center"/>
    </xf>
    <xf numFmtId="3" fontId="0" fillId="0" borderId="0" xfId="0" applyNumberFormat="1" applyAlignment="1">
      <alignment vertical="center"/>
    </xf>
    <xf numFmtId="0" fontId="10" fillId="0" borderId="52" xfId="0" applyFont="1" applyBorder="1" applyAlignment="1">
      <alignment horizontal="right" vertical="center"/>
    </xf>
    <xf numFmtId="3" fontId="10" fillId="0" borderId="151" xfId="0" applyNumberFormat="1" applyFont="1" applyBorder="1" applyAlignment="1">
      <alignment horizontal="right" vertical="center" wrapText="1"/>
    </xf>
    <xf numFmtId="3" fontId="10" fillId="0" borderId="152" xfId="0" applyNumberFormat="1" applyFont="1" applyBorder="1" applyAlignment="1">
      <alignment horizontal="right" vertical="center"/>
    </xf>
    <xf numFmtId="0" fontId="10" fillId="0" borderId="43" xfId="0" applyFont="1" applyBorder="1" applyAlignment="1">
      <alignment horizontal="right" vertical="center" wrapText="1"/>
    </xf>
    <xf numFmtId="3" fontId="10" fillId="0" borderId="146" xfId="0" quotePrefix="1" applyNumberFormat="1" applyFont="1" applyBorder="1" applyAlignment="1">
      <alignment horizontal="right" vertical="center"/>
    </xf>
    <xf numFmtId="0" fontId="10" fillId="0" borderId="43" xfId="0" applyFont="1" applyBorder="1" applyAlignment="1">
      <alignment horizontal="right" vertical="center"/>
    </xf>
    <xf numFmtId="3" fontId="10" fillId="0" borderId="153" xfId="0" applyNumberFormat="1" applyFont="1" applyBorder="1" applyAlignment="1">
      <alignment horizontal="right" vertical="center" wrapText="1"/>
    </xf>
    <xf numFmtId="3" fontId="10" fillId="0" borderId="123" xfId="0" applyNumberFormat="1" applyFont="1" applyBorder="1" applyAlignment="1">
      <alignment horizontal="right" vertical="center"/>
    </xf>
    <xf numFmtId="0" fontId="3" fillId="0" borderId="154" xfId="0" applyFont="1" applyBorder="1" applyAlignment="1">
      <alignment vertical="center"/>
    </xf>
    <xf numFmtId="3" fontId="3" fillId="0" borderId="155" xfId="0" applyNumberFormat="1" applyFont="1" applyBorder="1" applyAlignment="1">
      <alignment horizontal="right" vertical="center" wrapText="1"/>
    </xf>
    <xf numFmtId="3" fontId="3" fillId="0" borderId="156" xfId="0" applyNumberFormat="1" applyFont="1" applyBorder="1" applyAlignment="1">
      <alignment horizontal="right" vertical="center" wrapText="1"/>
    </xf>
    <xf numFmtId="3" fontId="3" fillId="0" borderId="157" xfId="0" applyNumberFormat="1" applyFont="1" applyBorder="1" applyAlignment="1">
      <alignment horizontal="right" vertical="center" wrapText="1"/>
    </xf>
    <xf numFmtId="0" fontId="11" fillId="0" borderId="19" xfId="0" applyFont="1" applyBorder="1" applyAlignment="1">
      <alignment horizontal="left" vertical="center"/>
    </xf>
    <xf numFmtId="0" fontId="3" fillId="0" borderId="52" xfId="0" applyFont="1" applyBorder="1" applyAlignment="1">
      <alignment vertical="center"/>
    </xf>
    <xf numFmtId="3" fontId="10" fillId="0" borderId="151" xfId="0" applyNumberFormat="1" applyFont="1" applyBorder="1" applyAlignment="1">
      <alignment horizontal="right" vertical="center"/>
    </xf>
    <xf numFmtId="3" fontId="10" fillId="0" borderId="152" xfId="0" applyNumberFormat="1" applyFont="1" applyBorder="1" applyAlignment="1">
      <alignment horizontal="right" vertical="center" wrapText="1"/>
    </xf>
    <xf numFmtId="3" fontId="10" fillId="0" borderId="146" xfId="0" applyNumberFormat="1" applyFont="1" applyBorder="1" applyAlignment="1">
      <alignment horizontal="right" vertical="center" wrapText="1"/>
    </xf>
    <xf numFmtId="0" fontId="10" fillId="0" borderId="64" xfId="0" applyFont="1" applyBorder="1" applyAlignment="1">
      <alignment horizontal="right" vertical="center"/>
    </xf>
    <xf numFmtId="3" fontId="10" fillId="0" borderId="158" xfId="0" quotePrefix="1" applyNumberFormat="1" applyFont="1" applyBorder="1" applyAlignment="1">
      <alignment horizontal="right" vertical="center" wrapText="1"/>
    </xf>
    <xf numFmtId="3" fontId="10" fillId="0" borderId="159" xfId="0" quotePrefix="1" applyNumberFormat="1" applyFont="1" applyBorder="1" applyAlignment="1">
      <alignment horizontal="right" vertical="center" wrapText="1"/>
    </xf>
    <xf numFmtId="3" fontId="10" fillId="0" borderId="160" xfId="0" applyNumberFormat="1" applyFont="1" applyBorder="1" applyAlignment="1">
      <alignment horizontal="right" vertical="center" wrapText="1"/>
    </xf>
    <xf numFmtId="3" fontId="4" fillId="0" borderId="15" xfId="0" applyNumberFormat="1" applyFont="1" applyBorder="1" applyAlignment="1">
      <alignment horizontal="right" vertical="center"/>
    </xf>
    <xf numFmtId="0" fontId="3" fillId="0" borderId="80" xfId="0" applyFont="1" applyBorder="1" applyAlignment="1">
      <alignment vertical="center"/>
    </xf>
    <xf numFmtId="3" fontId="3" fillId="0" borderId="161" xfId="0" applyNumberFormat="1" applyFont="1" applyBorder="1" applyAlignment="1">
      <alignment horizontal="right" vertical="center" wrapText="1"/>
    </xf>
    <xf numFmtId="3" fontId="3" fillId="0" borderId="162" xfId="0" applyNumberFormat="1" applyFont="1" applyBorder="1" applyAlignment="1">
      <alignment horizontal="right" vertical="center" wrapText="1"/>
    </xf>
    <xf numFmtId="9" fontId="0" fillId="0" borderId="0" xfId="4" applyFont="1"/>
    <xf numFmtId="0" fontId="3" fillId="5" borderId="39" xfId="0" applyFont="1" applyFill="1" applyBorder="1" applyAlignment="1">
      <alignment vertical="top"/>
    </xf>
    <xf numFmtId="3" fontId="10" fillId="0" borderId="163" xfId="0" applyNumberFormat="1" applyFont="1" applyBorder="1" applyAlignment="1">
      <alignment horizontal="right" vertical="center" wrapText="1"/>
    </xf>
    <xf numFmtId="3" fontId="10" fillId="0" borderId="20" xfId="0" applyNumberFormat="1" applyFont="1" applyBorder="1" applyAlignment="1">
      <alignment horizontal="right" vertical="center" wrapText="1"/>
    </xf>
    <xf numFmtId="3" fontId="10" fillId="0" borderId="53" xfId="0" applyNumberFormat="1" applyFont="1" applyBorder="1" applyAlignment="1">
      <alignment horizontal="right" vertical="center" wrapText="1"/>
    </xf>
    <xf numFmtId="3" fontId="10" fillId="0" borderId="89" xfId="1" applyNumberFormat="1" applyFont="1" applyFill="1" applyBorder="1" applyAlignment="1">
      <alignment horizontal="right" vertical="center"/>
    </xf>
    <xf numFmtId="0" fontId="10" fillId="0" borderId="52" xfId="0" applyFont="1" applyBorder="1" applyAlignment="1">
      <alignment horizontal="left" vertical="center"/>
    </xf>
    <xf numFmtId="3" fontId="10" fillId="0" borderId="164" xfId="0" applyNumberFormat="1" applyFont="1" applyBorder="1" applyAlignment="1">
      <alignment horizontal="right" vertical="center" wrapText="1"/>
    </xf>
    <xf numFmtId="3" fontId="10" fillId="0" borderId="57" xfId="0" applyNumberFormat="1" applyFont="1" applyBorder="1" applyAlignment="1">
      <alignment horizontal="right" vertical="center" wrapText="1"/>
    </xf>
    <xf numFmtId="3" fontId="10" fillId="0" borderId="39" xfId="0" applyNumberFormat="1" applyFont="1" applyBorder="1" applyAlignment="1">
      <alignment horizontal="right" vertical="center" wrapText="1"/>
    </xf>
    <xf numFmtId="1" fontId="10" fillId="0" borderId="0" xfId="4" applyNumberFormat="1" applyFont="1" applyBorder="1" applyAlignment="1">
      <alignment vertical="center"/>
    </xf>
    <xf numFmtId="3" fontId="10" fillId="6" borderId="0" xfId="0" applyNumberFormat="1" applyFont="1" applyFill="1" applyAlignment="1">
      <alignment horizontal="right" vertical="center"/>
    </xf>
    <xf numFmtId="3" fontId="10" fillId="0" borderId="39" xfId="0" quotePrefix="1" applyNumberFormat="1" applyFont="1" applyBorder="1" applyAlignment="1">
      <alignment horizontal="right" vertical="center" wrapText="1"/>
    </xf>
    <xf numFmtId="3" fontId="10" fillId="0" borderId="30" xfId="0" applyNumberFormat="1" applyFont="1" applyBorder="1" applyAlignment="1">
      <alignment horizontal="right" vertical="center" wrapText="1"/>
    </xf>
    <xf numFmtId="3" fontId="10" fillId="0" borderId="5" xfId="0" applyNumberFormat="1" applyFont="1" applyBorder="1" applyAlignment="1">
      <alignment horizontal="right" vertical="center" wrapText="1"/>
    </xf>
    <xf numFmtId="1" fontId="10" fillId="0" borderId="0" xfId="0" applyNumberFormat="1" applyFont="1" applyAlignment="1">
      <alignment vertical="center"/>
    </xf>
    <xf numFmtId="0" fontId="3" fillId="0" borderId="1" xfId="0" applyFont="1" applyBorder="1" applyAlignment="1">
      <alignment horizontal="left" vertical="center" wrapText="1"/>
    </xf>
    <xf numFmtId="3" fontId="3" fillId="0" borderId="165"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47" xfId="0" applyNumberFormat="1" applyFont="1" applyBorder="1" applyAlignment="1">
      <alignment horizontal="right" vertical="center" wrapText="1"/>
    </xf>
    <xf numFmtId="3" fontId="10" fillId="0" borderId="11" xfId="0" applyNumberFormat="1" applyFont="1" applyBorder="1" applyAlignment="1">
      <alignment horizontal="right" vertical="center"/>
    </xf>
    <xf numFmtId="0" fontId="3" fillId="5" borderId="166" xfId="0" applyFont="1" applyFill="1" applyBorder="1" applyAlignment="1">
      <alignment vertical="top"/>
    </xf>
    <xf numFmtId="2" fontId="3" fillId="5" borderId="39" xfId="0" applyNumberFormat="1" applyFont="1" applyFill="1" applyBorder="1" applyAlignment="1">
      <alignment horizontal="right" wrapText="1"/>
    </xf>
    <xf numFmtId="167" fontId="10" fillId="7" borderId="167" xfId="0" applyNumberFormat="1" applyFont="1" applyFill="1" applyBorder="1" applyAlignment="1">
      <alignment horizontal="right" vertical="center"/>
    </xf>
    <xf numFmtId="167" fontId="10" fillId="6" borderId="168" xfId="0" applyNumberFormat="1" applyFont="1" applyFill="1" applyBorder="1" applyAlignment="1">
      <alignment horizontal="right" vertical="center"/>
    </xf>
    <xf numFmtId="167" fontId="10" fillId="6" borderId="142" xfId="0" applyNumberFormat="1" applyFont="1" applyFill="1" applyBorder="1" applyAlignment="1">
      <alignment horizontal="right" vertical="center"/>
    </xf>
    <xf numFmtId="167" fontId="10" fillId="7" borderId="0" xfId="0" applyNumberFormat="1" applyFont="1" applyFill="1" applyAlignment="1">
      <alignment horizontal="right" vertical="center"/>
    </xf>
    <xf numFmtId="167" fontId="10" fillId="7" borderId="169" xfId="0" applyNumberFormat="1" applyFont="1" applyFill="1" applyBorder="1" applyAlignment="1">
      <alignment horizontal="right" vertical="center"/>
    </xf>
    <xf numFmtId="167" fontId="10" fillId="6" borderId="145" xfId="0" applyNumberFormat="1" applyFont="1" applyFill="1" applyBorder="1" applyAlignment="1">
      <alignment horizontal="right" vertical="center"/>
    </xf>
    <xf numFmtId="167" fontId="10" fillId="6" borderId="20" xfId="0" applyNumberFormat="1" applyFont="1" applyFill="1" applyBorder="1" applyAlignment="1">
      <alignment horizontal="right" vertical="center"/>
    </xf>
    <xf numFmtId="167" fontId="10" fillId="6" borderId="39" xfId="0" applyNumberFormat="1" applyFont="1" applyFill="1" applyBorder="1" applyAlignment="1">
      <alignment horizontal="right" vertical="center"/>
    </xf>
    <xf numFmtId="167" fontId="3" fillId="0" borderId="170" xfId="0" applyNumberFormat="1" applyFont="1" applyBorder="1" applyAlignment="1">
      <alignment horizontal="right" vertical="center" wrapText="1"/>
    </xf>
    <xf numFmtId="167" fontId="3" fillId="0" borderId="147" xfId="0" applyNumberFormat="1" applyFont="1" applyBorder="1" applyAlignment="1">
      <alignment horizontal="right" vertical="center" wrapText="1"/>
    </xf>
    <xf numFmtId="167" fontId="3" fillId="0" borderId="1" xfId="0" applyNumberFormat="1" applyFont="1" applyBorder="1" applyAlignment="1">
      <alignment horizontal="right" vertical="center" wrapText="1"/>
    </xf>
    <xf numFmtId="0" fontId="10" fillId="0" borderId="39" xfId="0" applyFont="1" applyBorder="1" applyAlignment="1">
      <alignment horizontal="left" vertical="center"/>
    </xf>
    <xf numFmtId="3" fontId="10" fillId="0" borderId="0" xfId="1" applyNumberFormat="1" applyFont="1" applyFill="1" applyBorder="1" applyAlignment="1">
      <alignment horizontal="right"/>
    </xf>
    <xf numFmtId="167" fontId="10" fillId="0" borderId="39" xfId="1" applyNumberFormat="1" applyFont="1" applyBorder="1" applyAlignment="1">
      <alignment horizontal="right"/>
    </xf>
    <xf numFmtId="167" fontId="10" fillId="0" borderId="0" xfId="0" applyNumberFormat="1" applyFont="1" applyAlignment="1">
      <alignment horizontal="right" vertical="center" wrapText="1"/>
    </xf>
    <xf numFmtId="3" fontId="3" fillId="0" borderId="1" xfId="1" applyNumberFormat="1" applyFont="1" applyFill="1" applyBorder="1" applyAlignment="1">
      <alignment horizontal="right"/>
    </xf>
    <xf numFmtId="167" fontId="3" fillId="0" borderId="147" xfId="1" applyNumberFormat="1" applyFont="1" applyBorder="1" applyAlignment="1">
      <alignment horizontal="right"/>
    </xf>
    <xf numFmtId="0" fontId="11" fillId="0" borderId="147" xfId="0" applyFont="1" applyBorder="1" applyAlignment="1">
      <alignment horizontal="left" vertical="center" wrapText="1"/>
    </xf>
    <xf numFmtId="167" fontId="11" fillId="0" borderId="1" xfId="0" applyNumberFormat="1" applyFont="1" applyBorder="1" applyAlignment="1">
      <alignment horizontal="right" vertical="center"/>
    </xf>
    <xf numFmtId="167" fontId="11" fillId="0" borderId="147" xfId="0" quotePrefix="1" applyNumberFormat="1" applyFont="1" applyBorder="1" applyAlignment="1">
      <alignment horizontal="right" vertical="center"/>
    </xf>
    <xf numFmtId="167" fontId="11" fillId="0" borderId="1" xfId="0" quotePrefix="1" applyNumberFormat="1" applyFont="1" applyBorder="1" applyAlignment="1">
      <alignment horizontal="right" vertical="center"/>
    </xf>
    <xf numFmtId="165" fontId="3" fillId="5" borderId="0" xfId="1" applyNumberFormat="1" applyFont="1" applyFill="1" applyAlignment="1">
      <alignment horizontal="right" wrapText="1"/>
    </xf>
    <xf numFmtId="0" fontId="3" fillId="0" borderId="171" xfId="0" applyFont="1" applyBorder="1" applyAlignment="1">
      <alignment horizontal="left"/>
    </xf>
    <xf numFmtId="3" fontId="3" fillId="0" borderId="121" xfId="1" applyNumberFormat="1" applyFont="1" applyBorder="1" applyAlignment="1">
      <alignment horizontal="right"/>
    </xf>
    <xf numFmtId="3" fontId="3" fillId="0" borderId="172" xfId="1" applyNumberFormat="1" applyFont="1" applyBorder="1" applyAlignment="1">
      <alignment horizontal="right"/>
    </xf>
    <xf numFmtId="3" fontId="3" fillId="0" borderId="121" xfId="0" applyNumberFormat="1" applyFont="1" applyBorder="1" applyAlignment="1">
      <alignment horizontal="right" vertical="center"/>
    </xf>
    <xf numFmtId="0" fontId="11" fillId="0" borderId="118" xfId="0" applyFont="1" applyBorder="1" applyAlignment="1">
      <alignment horizontal="left" vertical="center" wrapText="1"/>
    </xf>
    <xf numFmtId="3" fontId="11" fillId="0" borderId="80" xfId="0" applyNumberFormat="1" applyFont="1" applyBorder="1" applyAlignment="1">
      <alignment horizontal="right" vertical="center"/>
    </xf>
    <xf numFmtId="167" fontId="11" fillId="0" borderId="162" xfId="0" quotePrefix="1" applyNumberFormat="1" applyFont="1" applyBorder="1" applyAlignment="1">
      <alignment horizontal="right" vertical="center"/>
    </xf>
    <xf numFmtId="167" fontId="11" fillId="0" borderId="80" xfId="0" quotePrefix="1" applyNumberFormat="1" applyFont="1" applyBorder="1" applyAlignment="1">
      <alignment horizontal="right" vertical="center"/>
    </xf>
    <xf numFmtId="0" fontId="3" fillId="5" borderId="169" xfId="0" applyFont="1" applyFill="1" applyBorder="1" applyAlignment="1">
      <alignment horizontal="right" wrapText="1"/>
    </xf>
    <xf numFmtId="0" fontId="10" fillId="0" borderId="39" xfId="0" applyFont="1" applyBorder="1" applyAlignment="1">
      <alignment horizontal="left"/>
    </xf>
    <xf numFmtId="3" fontId="10" fillId="0" borderId="21" xfId="0" applyNumberFormat="1" applyFont="1" applyBorder="1" applyAlignment="1">
      <alignment horizontal="right" vertical="center" wrapText="1"/>
    </xf>
    <xf numFmtId="1" fontId="10" fillId="0" borderId="47" xfId="0" applyNumberFormat="1" applyFont="1" applyBorder="1" applyAlignment="1">
      <alignment horizontal="right" wrapText="1"/>
    </xf>
    <xf numFmtId="167" fontId="10" fillId="0" borderId="146" xfId="1" applyNumberFormat="1" applyFont="1" applyBorder="1" applyAlignment="1">
      <alignment horizontal="right"/>
    </xf>
    <xf numFmtId="3" fontId="10" fillId="0" borderId="173" xfId="0" applyNumberFormat="1" applyFont="1" applyBorder="1" applyAlignment="1">
      <alignment horizontal="right" vertical="center" wrapText="1"/>
    </xf>
    <xf numFmtId="167" fontId="10" fillId="0" borderId="0" xfId="1" applyNumberFormat="1" applyFont="1" applyBorder="1" applyAlignment="1">
      <alignment horizontal="right"/>
    </xf>
    <xf numFmtId="3" fontId="10" fillId="0" borderId="58" xfId="0" applyNumberFormat="1" applyFont="1" applyBorder="1" applyAlignment="1">
      <alignment horizontal="right" vertical="center" wrapText="1"/>
    </xf>
    <xf numFmtId="3" fontId="10" fillId="0" borderId="174" xfId="0" applyNumberFormat="1" applyFont="1" applyBorder="1" applyAlignment="1">
      <alignment horizontal="right" vertical="center" wrapText="1"/>
    </xf>
    <xf numFmtId="167" fontId="10" fillId="0" borderId="146" xfId="1" applyNumberFormat="1" applyFont="1" applyFill="1" applyBorder="1" applyAlignment="1">
      <alignment horizontal="right"/>
    </xf>
    <xf numFmtId="167" fontId="10" fillId="0" borderId="0" xfId="1" applyNumberFormat="1" applyFont="1" applyFill="1" applyBorder="1" applyAlignment="1">
      <alignment horizontal="right"/>
    </xf>
    <xf numFmtId="3" fontId="10" fillId="0" borderId="175" xfId="0" applyNumberFormat="1" applyFont="1" applyBorder="1" applyAlignment="1">
      <alignment horizontal="right" vertical="center" wrapText="1"/>
    </xf>
    <xf numFmtId="1" fontId="10" fillId="0" borderId="47" xfId="0" quotePrefix="1" applyNumberFormat="1" applyFont="1" applyBorder="1" applyAlignment="1">
      <alignment horizontal="right" wrapText="1"/>
    </xf>
    <xf numFmtId="167" fontId="10" fillId="0" borderId="146" xfId="1" quotePrefix="1" applyNumberFormat="1" applyFont="1" applyBorder="1" applyAlignment="1">
      <alignment horizontal="right"/>
    </xf>
    <xf numFmtId="0" fontId="10" fillId="0" borderId="47" xfId="0" quotePrefix="1" applyFont="1" applyBorder="1" applyAlignment="1">
      <alignment horizontal="right" wrapText="1"/>
    </xf>
    <xf numFmtId="167" fontId="10" fillId="0" borderId="0" xfId="1" quotePrefix="1" applyNumberFormat="1" applyFont="1" applyBorder="1" applyAlignment="1">
      <alignment horizontal="right"/>
    </xf>
    <xf numFmtId="1" fontId="10" fillId="0" borderId="47" xfId="0" applyNumberFormat="1" applyFont="1" applyBorder="1" applyAlignment="1">
      <alignment horizontal="right" vertical="center" wrapText="1"/>
    </xf>
    <xf numFmtId="167" fontId="10" fillId="0" borderId="146" xfId="1" quotePrefix="1" applyNumberFormat="1" applyFont="1" applyBorder="1" applyAlignment="1">
      <alignment horizontal="right" vertical="center"/>
    </xf>
    <xf numFmtId="1" fontId="10" fillId="0" borderId="47" xfId="0" quotePrefix="1" applyNumberFormat="1" applyFont="1" applyBorder="1" applyAlignment="1">
      <alignment horizontal="right" vertical="center" wrapText="1"/>
    </xf>
    <xf numFmtId="3" fontId="5" fillId="0" borderId="1" xfId="0" applyNumberFormat="1" applyFont="1" applyBorder="1"/>
    <xf numFmtId="1" fontId="3" fillId="0" borderId="1" xfId="0" applyNumberFormat="1" applyFont="1" applyBorder="1"/>
    <xf numFmtId="164" fontId="5" fillId="0" borderId="50" xfId="0" applyNumberFormat="1" applyFont="1" applyBorder="1"/>
    <xf numFmtId="3" fontId="5" fillId="0" borderId="170" xfId="0" applyNumberFormat="1" applyFont="1" applyBorder="1"/>
    <xf numFmtId="164" fontId="5" fillId="0" borderId="1" xfId="0" applyNumberFormat="1" applyFont="1" applyBorder="1"/>
    <xf numFmtId="165" fontId="3" fillId="0" borderId="1" xfId="1" applyNumberFormat="1" applyFont="1" applyBorder="1"/>
    <xf numFmtId="0" fontId="40" fillId="2" borderId="0" xfId="0" applyFont="1" applyFill="1" applyAlignment="1">
      <alignment horizontal="left" vertical="top"/>
    </xf>
    <xf numFmtId="2" fontId="3" fillId="5" borderId="25" xfId="0" applyNumberFormat="1" applyFont="1" applyFill="1" applyBorder="1" applyAlignment="1">
      <alignment horizontal="right" wrapText="1"/>
    </xf>
    <xf numFmtId="2" fontId="3" fillId="4" borderId="80" xfId="0" applyNumberFormat="1" applyFont="1" applyFill="1" applyBorder="1" applyAlignment="1">
      <alignment horizontal="right" wrapText="1"/>
    </xf>
    <xf numFmtId="0" fontId="3" fillId="0" borderId="95" xfId="0" applyFont="1" applyBorder="1" applyAlignment="1">
      <alignment vertical="center"/>
    </xf>
    <xf numFmtId="0" fontId="10" fillId="0" borderId="103" xfId="0" applyFont="1" applyBorder="1" applyAlignment="1">
      <alignment horizontal="right" vertical="center"/>
    </xf>
    <xf numFmtId="0" fontId="10" fillId="0" borderId="25" xfId="0" applyFont="1" applyBorder="1" applyAlignment="1">
      <alignment horizontal="right"/>
    </xf>
    <xf numFmtId="0" fontId="41" fillId="0" borderId="0" xfId="0" applyFont="1" applyAlignment="1">
      <alignment horizontal="right"/>
    </xf>
    <xf numFmtId="0" fontId="10" fillId="0" borderId="125" xfId="0" applyFont="1" applyBorder="1" applyAlignment="1">
      <alignment horizontal="right" vertical="center"/>
    </xf>
    <xf numFmtId="1" fontId="10" fillId="0" borderId="176" xfId="0" applyNumberFormat="1" applyFont="1" applyBorder="1" applyAlignment="1">
      <alignment horizontal="right" vertical="center"/>
    </xf>
    <xf numFmtId="1" fontId="10" fillId="0" borderId="2" xfId="0" applyNumberFormat="1" applyFont="1" applyBorder="1" applyAlignment="1">
      <alignment horizontal="right"/>
    </xf>
    <xf numFmtId="1" fontId="10" fillId="0" borderId="26" xfId="0" applyNumberFormat="1" applyFont="1" applyBorder="1" applyAlignment="1">
      <alignment horizontal="right"/>
    </xf>
    <xf numFmtId="1" fontId="3" fillId="0" borderId="102" xfId="0" applyNumberFormat="1" applyFont="1" applyBorder="1" applyAlignment="1">
      <alignment horizontal="right" vertical="center" wrapText="1"/>
    </xf>
    <xf numFmtId="1" fontId="3" fillId="0" borderId="26" xfId="0" applyNumberFormat="1" applyFont="1" applyBorder="1" applyAlignment="1">
      <alignment horizontal="right" vertical="center" wrapText="1"/>
    </xf>
    <xf numFmtId="0" fontId="11" fillId="0" borderId="95" xfId="0" applyFont="1" applyBorder="1" applyAlignment="1">
      <alignment horizontal="left" vertical="center"/>
    </xf>
    <xf numFmtId="1" fontId="10" fillId="0" borderId="103" xfId="0" applyNumberFormat="1" applyFont="1" applyBorder="1" applyAlignment="1">
      <alignment horizontal="right" vertical="center"/>
    </xf>
    <xf numFmtId="1" fontId="10" fillId="0" borderId="0" xfId="0" applyNumberFormat="1" applyFont="1" applyAlignment="1">
      <alignment horizontal="right"/>
    </xf>
    <xf numFmtId="1" fontId="10" fillId="0" borderId="25" xfId="0" applyNumberFormat="1" applyFont="1" applyBorder="1" applyAlignment="1">
      <alignment horizontal="right"/>
    </xf>
    <xf numFmtId="1" fontId="41" fillId="0" borderId="0" xfId="0" applyNumberFormat="1" applyFont="1" applyAlignment="1">
      <alignment horizontal="right"/>
    </xf>
    <xf numFmtId="0" fontId="3" fillId="0" borderId="97" xfId="0" applyFont="1" applyBorder="1" applyAlignment="1">
      <alignment vertical="center"/>
    </xf>
    <xf numFmtId="1" fontId="10" fillId="0" borderId="152" xfId="0" applyNumberFormat="1" applyFont="1" applyBorder="1" applyAlignment="1">
      <alignment horizontal="right" vertical="center"/>
    </xf>
    <xf numFmtId="0" fontId="10" fillId="0" borderId="97" xfId="0" applyFont="1" applyBorder="1" applyAlignment="1">
      <alignment horizontal="right" vertical="center" wrapText="1"/>
    </xf>
    <xf numFmtId="1" fontId="10" fillId="0" borderId="152" xfId="0" applyNumberFormat="1" applyFont="1" applyBorder="1" applyAlignment="1">
      <alignment horizontal="right" vertical="center" wrapText="1"/>
    </xf>
    <xf numFmtId="0" fontId="10" fillId="0" borderId="99" xfId="0" applyFont="1" applyBorder="1" applyAlignment="1">
      <alignment horizontal="right" vertical="center"/>
    </xf>
    <xf numFmtId="1" fontId="10" fillId="0" borderId="123" xfId="0" applyNumberFormat="1" applyFont="1" applyBorder="1" applyAlignment="1">
      <alignment horizontal="right" vertical="center" wrapText="1"/>
    </xf>
    <xf numFmtId="1" fontId="10" fillId="0" borderId="0" xfId="0" quotePrefix="1" applyNumberFormat="1" applyFont="1" applyAlignment="1">
      <alignment horizontal="right"/>
    </xf>
    <xf numFmtId="0" fontId="10" fillId="0" borderId="99" xfId="0" applyFont="1" applyBorder="1" applyAlignment="1">
      <alignment horizontal="right"/>
    </xf>
    <xf numFmtId="0" fontId="3" fillId="0" borderId="54" xfId="0" applyFont="1" applyBorder="1" applyAlignment="1">
      <alignment vertical="center"/>
    </xf>
    <xf numFmtId="1" fontId="3" fillId="0" borderId="177" xfId="0" applyNumberFormat="1" applyFont="1" applyBorder="1" applyAlignment="1">
      <alignment horizontal="right" vertical="center" wrapText="1"/>
    </xf>
    <xf numFmtId="1" fontId="3" fillId="0" borderId="54" xfId="0" applyNumberFormat="1" applyFont="1" applyBorder="1" applyAlignment="1">
      <alignment horizontal="right" vertical="center" wrapText="1"/>
    </xf>
    <xf numFmtId="0" fontId="42" fillId="0" borderId="0" xfId="0" applyFont="1"/>
    <xf numFmtId="0" fontId="40" fillId="2" borderId="0" xfId="0" applyFont="1" applyFill="1" applyAlignment="1">
      <alignment vertical="center"/>
    </xf>
    <xf numFmtId="0" fontId="4" fillId="3" borderId="0" xfId="0" applyFont="1" applyFill="1"/>
    <xf numFmtId="0" fontId="32" fillId="0" borderId="25" xfId="0" applyFont="1" applyBorder="1" applyAlignment="1">
      <alignment horizontal="left" vertical="center"/>
    </xf>
    <xf numFmtId="1" fontId="4" fillId="0" borderId="100" xfId="0" applyNumberFormat="1" applyFont="1" applyBorder="1" applyAlignment="1">
      <alignment vertical="center"/>
    </xf>
    <xf numFmtId="1" fontId="4" fillId="0" borderId="0" xfId="0" applyNumberFormat="1" applyFont="1" applyAlignment="1">
      <alignment vertical="center"/>
    </xf>
    <xf numFmtId="1" fontId="4" fillId="0" borderId="25" xfId="0" applyNumberFormat="1" applyFont="1" applyBorder="1" applyAlignment="1">
      <alignment vertical="center"/>
    </xf>
    <xf numFmtId="1" fontId="4" fillId="0" borderId="0" xfId="0" quotePrefix="1" applyNumberFormat="1" applyFont="1" applyAlignment="1">
      <alignment horizontal="right" vertical="center"/>
    </xf>
    <xf numFmtId="1" fontId="4" fillId="0" borderId="25" xfId="0" quotePrefix="1" applyNumberFormat="1" applyFont="1" applyBorder="1" applyAlignment="1">
      <alignment horizontal="right" vertical="center"/>
    </xf>
    <xf numFmtId="1" fontId="10" fillId="0" borderId="98" xfId="0" quotePrefix="1" applyNumberFormat="1" applyFont="1" applyBorder="1" applyAlignment="1">
      <alignment horizontal="right" vertical="center" wrapText="1"/>
    </xf>
    <xf numFmtId="0" fontId="3" fillId="0" borderId="54" xfId="0" applyFont="1" applyBorder="1" applyAlignment="1">
      <alignment horizontal="left" vertical="center" wrapText="1"/>
    </xf>
    <xf numFmtId="1" fontId="3" fillId="0" borderId="138" xfId="4" quotePrefix="1" applyNumberFormat="1" applyFont="1" applyBorder="1" applyAlignment="1">
      <alignment horizontal="right" vertical="center" wrapText="1"/>
    </xf>
    <xf numFmtId="1" fontId="3" fillId="0" borderId="177" xfId="4" quotePrefix="1" applyNumberFormat="1" applyFont="1" applyBorder="1" applyAlignment="1">
      <alignment horizontal="right" vertical="center" wrapText="1"/>
    </xf>
    <xf numFmtId="1" fontId="3" fillId="0" borderId="54" xfId="4" applyNumberFormat="1" applyFont="1" applyBorder="1" applyAlignment="1">
      <alignment horizontal="right" vertical="center" wrapText="1"/>
    </xf>
    <xf numFmtId="1" fontId="3" fillId="0" borderId="177" xfId="4" applyNumberFormat="1" applyFont="1" applyBorder="1" applyAlignment="1">
      <alignment horizontal="right" vertical="center" wrapText="1"/>
    </xf>
    <xf numFmtId="10" fontId="0" fillId="0" borderId="59" xfId="0" applyNumberFormat="1" applyBorder="1"/>
    <xf numFmtId="10" fontId="0" fillId="0" borderId="148" xfId="0" applyNumberFormat="1" applyBorder="1"/>
    <xf numFmtId="0" fontId="5" fillId="4" borderId="39" xfId="0" applyFont="1" applyFill="1" applyBorder="1" applyAlignment="1">
      <alignment vertical="center"/>
    </xf>
    <xf numFmtId="10" fontId="5" fillId="4" borderId="0" xfId="0" applyNumberFormat="1" applyFont="1" applyFill="1" applyAlignment="1">
      <alignment horizontal="right" wrapText="1"/>
    </xf>
    <xf numFmtId="2" fontId="5" fillId="4" borderId="0" xfId="0" applyNumberFormat="1" applyFont="1" applyFill="1" applyAlignment="1">
      <alignment horizontal="right" wrapText="1"/>
    </xf>
    <xf numFmtId="0" fontId="4" fillId="0" borderId="105" xfId="0" applyFont="1" applyBorder="1"/>
    <xf numFmtId="164" fontId="4" fillId="0" borderId="21" xfId="1" applyNumberFormat="1" applyFont="1" applyBorder="1"/>
    <xf numFmtId="164" fontId="4" fillId="0" borderId="60" xfId="1" applyNumberFormat="1" applyFont="1" applyBorder="1"/>
    <xf numFmtId="164" fontId="4" fillId="0" borderId="60" xfId="0" applyNumberFormat="1" applyFont="1" applyBorder="1"/>
    <xf numFmtId="0" fontId="4" fillId="0" borderId="178" xfId="0" applyFont="1" applyBorder="1"/>
    <xf numFmtId="164" fontId="4" fillId="0" borderId="59" xfId="1" quotePrefix="1" applyNumberFormat="1" applyFont="1" applyBorder="1" applyAlignment="1">
      <alignment horizontal="right"/>
    </xf>
    <xf numFmtId="164" fontId="4" fillId="0" borderId="59" xfId="1" applyNumberFormat="1" applyFont="1" applyBorder="1"/>
    <xf numFmtId="164" fontId="4" fillId="0" borderId="59" xfId="0" applyNumberFormat="1" applyFont="1" applyBorder="1"/>
    <xf numFmtId="164" fontId="4" fillId="0" borderId="58" xfId="0" applyNumberFormat="1" applyFont="1" applyBorder="1"/>
    <xf numFmtId="164" fontId="4" fillId="0" borderId="6" xfId="0" applyNumberFormat="1" applyFont="1" applyBorder="1"/>
    <xf numFmtId="0" fontId="5" fillId="0" borderId="147" xfId="0" applyFont="1" applyBorder="1" applyAlignment="1">
      <alignment vertical="center"/>
    </xf>
    <xf numFmtId="164" fontId="5" fillId="0" borderId="1" xfId="0" applyNumberFormat="1" applyFont="1" applyBorder="1" applyAlignment="1">
      <alignment horizontal="right" vertical="center"/>
    </xf>
    <xf numFmtId="164" fontId="5" fillId="0" borderId="1" xfId="0" applyNumberFormat="1" applyFont="1" applyBorder="1" applyAlignment="1">
      <alignment vertical="center"/>
    </xf>
    <xf numFmtId="0" fontId="15" fillId="0" borderId="147" xfId="0" applyFont="1" applyBorder="1" applyAlignment="1">
      <alignment vertical="center"/>
    </xf>
    <xf numFmtId="164" fontId="15" fillId="0" borderId="1" xfId="0" applyNumberFormat="1" applyFont="1" applyBorder="1" applyAlignment="1">
      <alignment horizontal="right"/>
    </xf>
    <xf numFmtId="164" fontId="15" fillId="0" borderId="1" xfId="0" applyNumberFormat="1" applyFont="1" applyBorder="1"/>
    <xf numFmtId="0" fontId="4" fillId="6" borderId="179" xfId="0" applyFont="1" applyFill="1" applyBorder="1" applyAlignment="1">
      <alignment horizontal="left" vertical="center"/>
    </xf>
    <xf numFmtId="0" fontId="4" fillId="6" borderId="180" xfId="0" applyFont="1" applyFill="1" applyBorder="1" applyAlignment="1">
      <alignment horizontal="left"/>
    </xf>
    <xf numFmtId="0" fontId="4" fillId="6" borderId="11" xfId="0" applyFont="1" applyFill="1" applyBorder="1" applyAlignment="1">
      <alignment horizontal="left" vertical="center"/>
    </xf>
    <xf numFmtId="0" fontId="4" fillId="6" borderId="181" xfId="0" applyFont="1" applyFill="1" applyBorder="1" applyAlignment="1">
      <alignment horizontal="left" vertical="center"/>
    </xf>
    <xf numFmtId="0" fontId="4" fillId="6" borderId="182" xfId="0" applyFont="1" applyFill="1" applyBorder="1" applyAlignment="1">
      <alignment horizontal="left" vertical="center"/>
    </xf>
    <xf numFmtId="0" fontId="4" fillId="6" borderId="183" xfId="0" applyFont="1" applyFill="1" applyBorder="1" applyAlignment="1">
      <alignment horizontal="left" vertical="center"/>
    </xf>
    <xf numFmtId="0" fontId="4" fillId="6" borderId="184" xfId="0" applyFont="1" applyFill="1" applyBorder="1" applyAlignment="1">
      <alignment horizontal="left" vertical="center"/>
    </xf>
    <xf numFmtId="0" fontId="4" fillId="6" borderId="185" xfId="0" applyFont="1" applyFill="1" applyBorder="1" applyAlignment="1">
      <alignment horizontal="left"/>
    </xf>
    <xf numFmtId="0" fontId="4" fillId="6" borderId="186" xfId="0" applyFont="1" applyFill="1" applyBorder="1" applyAlignment="1">
      <alignment horizontal="left" vertical="center"/>
    </xf>
    <xf numFmtId="0" fontId="4" fillId="6" borderId="187" xfId="0" applyFont="1" applyFill="1" applyBorder="1" applyAlignment="1">
      <alignment horizontal="left" vertical="center"/>
    </xf>
    <xf numFmtId="0" fontId="4" fillId="6" borderId="188" xfId="0" applyFont="1" applyFill="1" applyBorder="1" applyAlignment="1">
      <alignment horizontal="left" vertical="center"/>
    </xf>
    <xf numFmtId="0" fontId="4" fillId="6" borderId="189" xfId="0" applyFont="1" applyFill="1" applyBorder="1" applyAlignment="1">
      <alignment horizontal="left" vertical="center"/>
    </xf>
    <xf numFmtId="0" fontId="4" fillId="6" borderId="190" xfId="0" applyFont="1" applyFill="1" applyBorder="1" applyAlignment="1">
      <alignment horizontal="left" vertical="center"/>
    </xf>
    <xf numFmtId="0" fontId="4" fillId="6" borderId="12" xfId="0" applyFont="1" applyFill="1" applyBorder="1" applyAlignment="1">
      <alignment horizontal="left" vertical="center"/>
    </xf>
    <xf numFmtId="0" fontId="4" fillId="6" borderId="191" xfId="0" applyFont="1" applyFill="1" applyBorder="1" applyAlignment="1">
      <alignment horizontal="left" vertical="center"/>
    </xf>
    <xf numFmtId="0" fontId="4" fillId="6" borderId="192" xfId="0" applyFont="1" applyFill="1" applyBorder="1" applyAlignment="1">
      <alignment horizontal="left" vertical="center"/>
    </xf>
    <xf numFmtId="0" fontId="4" fillId="6" borderId="193" xfId="0" applyFont="1" applyFill="1" applyBorder="1" applyAlignment="1">
      <alignment horizontal="left" vertical="center"/>
    </xf>
    <xf numFmtId="0" fontId="4" fillId="6" borderId="194" xfId="0" applyFont="1" applyFill="1" applyBorder="1" applyAlignment="1">
      <alignment horizontal="left"/>
    </xf>
    <xf numFmtId="0" fontId="4" fillId="6" borderId="195" xfId="0" applyFont="1" applyFill="1" applyBorder="1" applyAlignment="1">
      <alignment horizontal="left" vertical="center"/>
    </xf>
    <xf numFmtId="0" fontId="4" fillId="6" borderId="196" xfId="0" applyFont="1" applyFill="1" applyBorder="1" applyAlignment="1">
      <alignment horizontal="left" vertical="center"/>
    </xf>
    <xf numFmtId="0" fontId="4" fillId="6" borderId="197" xfId="0" applyFont="1" applyFill="1" applyBorder="1" applyAlignment="1">
      <alignment horizontal="left"/>
    </xf>
    <xf numFmtId="0" fontId="4" fillId="6" borderId="198" xfId="0" applyFont="1" applyFill="1" applyBorder="1" applyAlignment="1">
      <alignment horizontal="left" vertical="center"/>
    </xf>
    <xf numFmtId="0" fontId="5" fillId="3" borderId="6" xfId="0" applyFont="1" applyFill="1" applyBorder="1" applyAlignment="1">
      <alignment horizontal="left" vertical="center"/>
    </xf>
    <xf numFmtId="0" fontId="5" fillId="3" borderId="43" xfId="0" applyFont="1" applyFill="1" applyBorder="1" applyAlignment="1">
      <alignment horizontal="left" vertical="center"/>
    </xf>
    <xf numFmtId="0" fontId="5" fillId="6" borderId="0" xfId="0" applyFont="1" applyFill="1"/>
    <xf numFmtId="1" fontId="4" fillId="0" borderId="0" xfId="0" applyNumberFormat="1" applyFont="1" applyAlignment="1">
      <alignment horizontal="right"/>
    </xf>
    <xf numFmtId="0" fontId="3" fillId="5" borderId="172" xfId="3" applyFont="1" applyFill="1" applyBorder="1" applyAlignment="1">
      <alignment horizontal="left" vertical="top"/>
    </xf>
    <xf numFmtId="0" fontId="3" fillId="5" borderId="146" xfId="3" applyFont="1" applyFill="1" applyBorder="1" applyAlignment="1">
      <alignment vertical="top"/>
    </xf>
    <xf numFmtId="0" fontId="3" fillId="5" borderId="121" xfId="3" applyFont="1" applyFill="1" applyBorder="1" applyAlignment="1">
      <alignment horizontal="right" wrapText="1"/>
    </xf>
    <xf numFmtId="0" fontId="3" fillId="0" borderId="199" xfId="3" applyFont="1" applyBorder="1" applyAlignment="1">
      <alignment horizontal="left" vertical="center" wrapText="1"/>
    </xf>
    <xf numFmtId="167" fontId="3" fillId="0" borderId="20" xfId="0" applyNumberFormat="1" applyFont="1" applyBorder="1" applyAlignment="1">
      <alignment horizontal="right"/>
    </xf>
    <xf numFmtId="167" fontId="5" fillId="0" borderId="0" xfId="0" applyNumberFormat="1" applyFont="1"/>
    <xf numFmtId="0" fontId="11" fillId="0" borderId="200" xfId="3" applyFont="1" applyBorder="1" applyAlignment="1">
      <alignment horizontal="left" vertical="center" wrapText="1" indent="4"/>
    </xf>
    <xf numFmtId="167" fontId="11" fillId="0" borderId="20" xfId="0" applyNumberFormat="1" applyFont="1" applyBorder="1" applyAlignment="1">
      <alignment horizontal="right" vertical="center"/>
    </xf>
    <xf numFmtId="167" fontId="15" fillId="0" borderId="0" xfId="1" applyNumberFormat="1" applyFont="1" applyBorder="1" applyAlignment="1">
      <alignment vertical="center"/>
    </xf>
    <xf numFmtId="0" fontId="11" fillId="0" borderId="201" xfId="3" applyFont="1" applyBorder="1" applyAlignment="1">
      <alignment horizontal="left" vertical="center" wrapText="1" indent="4"/>
    </xf>
    <xf numFmtId="167" fontId="11" fillId="0" borderId="0" xfId="0" applyNumberFormat="1" applyFont="1" applyAlignment="1">
      <alignment horizontal="right" vertical="center"/>
    </xf>
    <xf numFmtId="0" fontId="3" fillId="0" borderId="202" xfId="3" applyFont="1" applyBorder="1" applyAlignment="1">
      <alignment horizontal="left" vertical="center" wrapText="1"/>
    </xf>
    <xf numFmtId="167" fontId="3" fillId="0" borderId="203" xfId="0" applyNumberFormat="1" applyFont="1" applyBorder="1" applyAlignment="1">
      <alignment horizontal="right" vertical="center"/>
    </xf>
    <xf numFmtId="167" fontId="5" fillId="0" borderId="45" xfId="1" applyNumberFormat="1" applyFont="1" applyBorder="1" applyAlignment="1">
      <alignment vertical="center"/>
    </xf>
    <xf numFmtId="0" fontId="11" fillId="0" borderId="146" xfId="3" applyFont="1" applyBorder="1" applyAlignment="1">
      <alignment horizontal="left" vertical="center" wrapText="1" indent="4"/>
    </xf>
    <xf numFmtId="0" fontId="11" fillId="0" borderId="204" xfId="3" applyFont="1" applyBorder="1" applyAlignment="1">
      <alignment horizontal="left" vertical="center" wrapText="1" indent="4"/>
    </xf>
    <xf numFmtId="167" fontId="11" fillId="0" borderId="205" xfId="0" applyNumberFormat="1" applyFont="1" applyBorder="1" applyAlignment="1">
      <alignment horizontal="right" vertical="center"/>
    </xf>
    <xf numFmtId="167" fontId="15" fillId="0" borderId="205" xfId="1" applyNumberFormat="1" applyFont="1" applyBorder="1" applyAlignment="1">
      <alignment vertical="center"/>
    </xf>
    <xf numFmtId="0" fontId="3" fillId="0" borderId="46" xfId="3" applyFont="1" applyBorder="1" applyAlignment="1">
      <alignment horizontal="left" vertical="center" wrapText="1"/>
    </xf>
    <xf numFmtId="0" fontId="11" fillId="0" borderId="204" xfId="3" applyFont="1" applyBorder="1" applyAlignment="1">
      <alignment horizontal="left" wrapText="1" indent="4"/>
    </xf>
    <xf numFmtId="167" fontId="11" fillId="6" borderId="205" xfId="0" applyNumberFormat="1" applyFont="1" applyFill="1" applyBorder="1" applyAlignment="1">
      <alignment horizontal="right" vertical="center"/>
    </xf>
    <xf numFmtId="167" fontId="3" fillId="0" borderId="45" xfId="0" applyNumberFormat="1" applyFont="1" applyBorder="1" applyAlignment="1">
      <alignment horizontal="right" vertical="center"/>
    </xf>
    <xf numFmtId="0" fontId="3" fillId="0" borderId="146" xfId="3" applyFont="1" applyBorder="1" applyAlignment="1">
      <alignment horizontal="left" vertical="center" wrapText="1"/>
    </xf>
    <xf numFmtId="167" fontId="3" fillId="0" borderId="20" xfId="0" applyNumberFormat="1" applyFont="1" applyBorder="1" applyAlignment="1">
      <alignment horizontal="right" vertical="center"/>
    </xf>
    <xf numFmtId="167" fontId="5" fillId="0" borderId="0" xfId="1" applyNumberFormat="1" applyFont="1" applyBorder="1" applyAlignment="1">
      <alignment vertical="center"/>
    </xf>
    <xf numFmtId="0" fontId="11" fillId="0" borderId="146" xfId="3" applyFont="1" applyBorder="1" applyAlignment="1">
      <alignment horizontal="left" wrapText="1" indent="4"/>
    </xf>
    <xf numFmtId="167" fontId="11" fillId="6" borderId="0" xfId="0" applyNumberFormat="1" applyFont="1" applyFill="1" applyAlignment="1">
      <alignment horizontal="right" vertical="center"/>
    </xf>
    <xf numFmtId="0" fontId="3" fillId="0" borderId="206" xfId="3" applyFont="1" applyBorder="1" applyAlignment="1">
      <alignment horizontal="left" vertical="center" wrapText="1"/>
    </xf>
    <xf numFmtId="167" fontId="3" fillId="0" borderId="207" xfId="0" applyNumberFormat="1" applyFont="1" applyBorder="1" applyAlignment="1">
      <alignment horizontal="right" vertical="center"/>
    </xf>
    <xf numFmtId="0" fontId="3" fillId="5" borderId="121" xfId="3" applyFont="1" applyFill="1" applyBorder="1" applyAlignment="1">
      <alignment horizontal="left" vertical="top"/>
    </xf>
    <xf numFmtId="0" fontId="3" fillId="5" borderId="0" xfId="3" applyFont="1" applyFill="1" applyAlignment="1">
      <alignment vertical="top"/>
    </xf>
    <xf numFmtId="167" fontId="3" fillId="0" borderId="208" xfId="0" applyNumberFormat="1" applyFont="1" applyBorder="1" applyAlignment="1">
      <alignment horizontal="right"/>
    </xf>
    <xf numFmtId="167" fontId="11" fillId="0" borderId="209" xfId="0" applyNumberFormat="1" applyFont="1" applyBorder="1" applyAlignment="1">
      <alignment horizontal="right" vertical="center"/>
    </xf>
    <xf numFmtId="0" fontId="15" fillId="0" borderId="0" xfId="0" applyFont="1"/>
    <xf numFmtId="167" fontId="15" fillId="0" borderId="0" xfId="1" applyNumberFormat="1" applyFont="1" applyAlignment="1">
      <alignment vertical="center"/>
    </xf>
    <xf numFmtId="0" fontId="11" fillId="0" borderId="210" xfId="3" applyFont="1" applyBorder="1" applyAlignment="1">
      <alignment horizontal="left" vertical="center" wrapText="1" indent="4"/>
    </xf>
    <xf numFmtId="167" fontId="11" fillId="0" borderId="211" xfId="0" applyNumberFormat="1" applyFont="1" applyBorder="1" applyAlignment="1">
      <alignment horizontal="right" vertical="center"/>
    </xf>
    <xf numFmtId="167" fontId="3" fillId="0" borderId="212" xfId="0" applyNumberFormat="1" applyFont="1" applyBorder="1" applyAlignment="1">
      <alignment horizontal="right" vertical="center"/>
    </xf>
    <xf numFmtId="167" fontId="11" fillId="0" borderId="169" xfId="0" applyNumberFormat="1" applyFont="1" applyBorder="1" applyAlignment="1">
      <alignment horizontal="right" vertical="center"/>
    </xf>
    <xf numFmtId="167" fontId="11" fillId="0" borderId="209" xfId="0" quotePrefix="1" applyNumberFormat="1" applyFont="1" applyBorder="1" applyAlignment="1">
      <alignment horizontal="right" vertical="center"/>
    </xf>
    <xf numFmtId="167" fontId="11" fillId="0" borderId="20" xfId="0" quotePrefix="1" applyNumberFormat="1" applyFont="1" applyBorder="1" applyAlignment="1">
      <alignment horizontal="right" vertical="center"/>
    </xf>
    <xf numFmtId="167" fontId="11" fillId="6" borderId="169" xfId="0" applyNumberFormat="1" applyFont="1" applyFill="1" applyBorder="1" applyAlignment="1">
      <alignment horizontal="right" vertical="center"/>
    </xf>
    <xf numFmtId="0" fontId="15" fillId="0" borderId="0" xfId="0" applyFont="1" applyAlignment="1">
      <alignment vertical="center"/>
    </xf>
    <xf numFmtId="0" fontId="11" fillId="0" borderId="0" xfId="3" applyFont="1" applyAlignment="1">
      <alignment horizontal="left" wrapText="1" indent="4"/>
    </xf>
    <xf numFmtId="167" fontId="11" fillId="6" borderId="211" xfId="0" applyNumberFormat="1" applyFont="1" applyFill="1" applyBorder="1" applyAlignment="1">
      <alignment horizontal="right" vertical="center"/>
    </xf>
    <xf numFmtId="167" fontId="11" fillId="6" borderId="0" xfId="0" quotePrefix="1" applyNumberFormat="1" applyFont="1" applyFill="1" applyAlignment="1">
      <alignment horizontal="right" vertical="center"/>
    </xf>
    <xf numFmtId="167" fontId="11" fillId="6" borderId="80" xfId="0" quotePrefix="1" applyNumberFormat="1" applyFont="1" applyFill="1" applyBorder="1" applyAlignment="1">
      <alignment horizontal="right" vertical="center"/>
    </xf>
    <xf numFmtId="0" fontId="3" fillId="0" borderId="50" xfId="3" applyFont="1" applyBorder="1" applyAlignment="1">
      <alignment horizontal="left" vertical="center" wrapText="1"/>
    </xf>
    <xf numFmtId="167" fontId="3" fillId="0" borderId="170" xfId="0" applyNumberFormat="1" applyFont="1" applyBorder="1" applyAlignment="1">
      <alignment horizontal="right" vertical="center"/>
    </xf>
    <xf numFmtId="0" fontId="47" fillId="0" borderId="0" xfId="0" applyFont="1"/>
    <xf numFmtId="0" fontId="10" fillId="0" borderId="146" xfId="3" applyFont="1" applyBorder="1" applyAlignment="1">
      <alignment horizontal="left" vertical="center" wrapText="1"/>
    </xf>
    <xf numFmtId="3" fontId="10" fillId="0" borderId="169" xfId="0" applyNumberFormat="1" applyFont="1" applyBorder="1" applyAlignment="1">
      <alignment horizontal="right"/>
    </xf>
    <xf numFmtId="3" fontId="10" fillId="0" borderId="169" xfId="0" applyNumberFormat="1" applyFont="1" applyBorder="1" applyAlignment="1">
      <alignment horizontal="right" vertical="center"/>
    </xf>
    <xf numFmtId="3" fontId="4" fillId="0" borderId="0" xfId="1" applyNumberFormat="1" applyFont="1" applyBorder="1" applyAlignment="1">
      <alignment vertical="center"/>
    </xf>
    <xf numFmtId="3" fontId="4" fillId="0" borderId="0" xfId="1" applyNumberFormat="1" applyFont="1" applyBorder="1" applyAlignment="1">
      <alignment horizontal="right" vertical="center"/>
    </xf>
    <xf numFmtId="0" fontId="10" fillId="0" borderId="162" xfId="3" applyFont="1" applyBorder="1" applyAlignment="1">
      <alignment horizontal="left" vertical="center" wrapText="1"/>
    </xf>
    <xf numFmtId="3" fontId="10" fillId="0" borderId="213" xfId="0" applyNumberFormat="1" applyFont="1" applyBorder="1" applyAlignment="1">
      <alignment horizontal="right" vertical="center"/>
    </xf>
    <xf numFmtId="3" fontId="4" fillId="0" borderId="80" xfId="1" applyNumberFormat="1" applyFont="1" applyBorder="1" applyAlignment="1">
      <alignment vertical="center"/>
    </xf>
    <xf numFmtId="3" fontId="10" fillId="0" borderId="80" xfId="0" applyNumberFormat="1" applyFont="1" applyBorder="1" applyAlignment="1">
      <alignment horizontal="right" vertical="center"/>
    </xf>
    <xf numFmtId="0" fontId="3" fillId="6" borderId="0" xfId="0" applyFont="1" applyFill="1" applyAlignment="1">
      <alignment horizontal="right"/>
    </xf>
    <xf numFmtId="0" fontId="3" fillId="4" borderId="214" xfId="0" applyFont="1" applyFill="1" applyBorder="1" applyAlignment="1">
      <alignment horizontal="left" vertical="top"/>
    </xf>
    <xf numFmtId="0" fontId="3" fillId="2" borderId="215" xfId="0" applyFont="1" applyFill="1" applyBorder="1" applyAlignment="1">
      <alignment horizontal="right" wrapText="1"/>
    </xf>
    <xf numFmtId="2" fontId="3" fillId="5" borderId="215" xfId="0" applyNumberFormat="1" applyFont="1" applyFill="1" applyBorder="1" applyAlignment="1">
      <alignment horizontal="right" wrapText="1"/>
    </xf>
    <xf numFmtId="2" fontId="3" fillId="4" borderId="215" xfId="0" applyNumberFormat="1" applyFont="1" applyFill="1" applyBorder="1" applyAlignment="1">
      <alignment horizontal="right" wrapText="1"/>
    </xf>
    <xf numFmtId="2" fontId="3" fillId="4" borderId="216" xfId="0" applyNumberFormat="1" applyFont="1" applyFill="1" applyBorder="1" applyAlignment="1">
      <alignment horizontal="right" wrapText="1"/>
    </xf>
    <xf numFmtId="0" fontId="3" fillId="0" borderId="47" xfId="0" applyFont="1" applyBorder="1" applyAlignment="1">
      <alignment vertical="center"/>
    </xf>
    <xf numFmtId="0" fontId="9" fillId="6" borderId="32" xfId="0" applyFont="1" applyFill="1" applyBorder="1" applyAlignment="1">
      <alignment horizontal="right" vertical="center" wrapText="1"/>
    </xf>
    <xf numFmtId="0" fontId="10" fillId="0" borderId="32" xfId="0" applyFont="1" applyBorder="1" applyAlignment="1">
      <alignment horizontal="right" vertical="center"/>
    </xf>
    <xf numFmtId="0" fontId="9" fillId="6" borderId="39" xfId="0" applyFont="1" applyFill="1" applyBorder="1" applyAlignment="1">
      <alignment horizontal="right" vertical="center" wrapText="1"/>
    </xf>
    <xf numFmtId="0" fontId="0" fillId="0" borderId="11" xfId="0" applyBorder="1"/>
    <xf numFmtId="3" fontId="10" fillId="6" borderId="32" xfId="1" applyNumberFormat="1" applyFont="1" applyFill="1" applyBorder="1" applyAlignment="1">
      <alignment vertical="center"/>
    </xf>
    <xf numFmtId="3" fontId="10" fillId="6" borderId="39" xfId="1" applyNumberFormat="1" applyFont="1" applyFill="1" applyBorder="1" applyAlignment="1">
      <alignment vertical="center"/>
    </xf>
    <xf numFmtId="168" fontId="4" fillId="6" borderId="0" xfId="1" applyNumberFormat="1" applyFont="1" applyFill="1" applyBorder="1" applyAlignment="1">
      <alignment vertical="center"/>
    </xf>
    <xf numFmtId="168" fontId="4" fillId="6" borderId="11" xfId="1" applyNumberFormat="1" applyFont="1" applyFill="1" applyBorder="1" applyAlignment="1">
      <alignment vertical="center"/>
    </xf>
    <xf numFmtId="0" fontId="11" fillId="0" borderId="47" xfId="0" applyFont="1" applyBorder="1" applyAlignment="1">
      <alignment horizontal="left" vertical="center"/>
    </xf>
    <xf numFmtId="3" fontId="10" fillId="6" borderId="32" xfId="1" applyNumberFormat="1" applyFont="1" applyFill="1" applyBorder="1" applyAlignment="1">
      <alignment horizontal="left" vertical="center"/>
    </xf>
    <xf numFmtId="3" fontId="10" fillId="6" borderId="39" xfId="1" applyNumberFormat="1" applyFont="1" applyFill="1" applyBorder="1" applyAlignment="1">
      <alignment horizontal="left" vertical="center"/>
    </xf>
    <xf numFmtId="165" fontId="0" fillId="6" borderId="0" xfId="1" applyNumberFormat="1" applyFont="1" applyFill="1" applyBorder="1" applyAlignment="1">
      <alignment horizontal="left" vertical="center"/>
    </xf>
    <xf numFmtId="165" fontId="0" fillId="6" borderId="11" xfId="1" applyNumberFormat="1" applyFont="1" applyFill="1" applyBorder="1" applyAlignment="1">
      <alignment horizontal="left" vertical="center"/>
    </xf>
    <xf numFmtId="0" fontId="4" fillId="0" borderId="47" xfId="0" applyFont="1" applyBorder="1"/>
    <xf numFmtId="165" fontId="10" fillId="6" borderId="32" xfId="1" applyNumberFormat="1" applyFont="1" applyFill="1" applyBorder="1" applyAlignment="1">
      <alignment horizontal="right" vertical="center"/>
    </xf>
    <xf numFmtId="165" fontId="10" fillId="6" borderId="39" xfId="1" applyNumberFormat="1" applyFont="1" applyFill="1" applyBorder="1" applyAlignment="1">
      <alignment horizontal="right" vertical="center"/>
    </xf>
    <xf numFmtId="165" fontId="10" fillId="6" borderId="0" xfId="1" applyNumberFormat="1" applyFont="1" applyFill="1" applyAlignment="1">
      <alignment horizontal="right" vertical="center"/>
    </xf>
    <xf numFmtId="0" fontId="11" fillId="0" borderId="47" xfId="0" applyFont="1" applyBorder="1" applyAlignment="1">
      <alignment horizontal="left" vertical="center" wrapText="1"/>
    </xf>
    <xf numFmtId="165" fontId="10" fillId="6" borderId="32" xfId="1" applyNumberFormat="1" applyFont="1" applyFill="1" applyBorder="1" applyAlignment="1">
      <alignment horizontal="left" vertical="center"/>
    </xf>
    <xf numFmtId="165" fontId="10" fillId="6" borderId="39" xfId="1" applyNumberFormat="1" applyFont="1" applyFill="1" applyBorder="1" applyAlignment="1">
      <alignment horizontal="left" vertical="center"/>
    </xf>
    <xf numFmtId="0" fontId="11" fillId="0" borderId="47" xfId="0" applyFont="1" applyBorder="1" applyAlignment="1">
      <alignment horizontal="right" vertical="center" wrapText="1"/>
    </xf>
    <xf numFmtId="165" fontId="11" fillId="6" borderId="32" xfId="1" applyNumberFormat="1" applyFont="1" applyFill="1" applyBorder="1" applyAlignment="1">
      <alignment horizontal="left" vertical="center"/>
    </xf>
    <xf numFmtId="165" fontId="11" fillId="6" borderId="39" xfId="1" applyNumberFormat="1" applyFont="1" applyFill="1" applyBorder="1" applyAlignment="1">
      <alignment horizontal="left" vertical="center"/>
    </xf>
    <xf numFmtId="0" fontId="48" fillId="0" borderId="0" xfId="0" quotePrefix="1" applyFont="1" applyAlignment="1">
      <alignment horizontal="right" vertical="center"/>
    </xf>
    <xf numFmtId="165" fontId="11" fillId="6" borderId="11" xfId="1" quotePrefix="1" applyNumberFormat="1" applyFont="1" applyFill="1" applyBorder="1" applyAlignment="1">
      <alignment horizontal="right" vertical="center"/>
    </xf>
    <xf numFmtId="0" fontId="48" fillId="0" borderId="32" xfId="0" quotePrefix="1" applyFont="1" applyBorder="1" applyAlignment="1">
      <alignment horizontal="right" vertical="center"/>
    </xf>
    <xf numFmtId="0" fontId="48" fillId="0" borderId="39" xfId="0" quotePrefix="1" applyFont="1" applyBorder="1" applyAlignment="1">
      <alignment horizontal="right" vertical="center"/>
    </xf>
    <xf numFmtId="165" fontId="11" fillId="6" borderId="0" xfId="1" applyNumberFormat="1" applyFont="1" applyFill="1" applyBorder="1" applyAlignment="1">
      <alignment horizontal="left" vertical="center"/>
    </xf>
    <xf numFmtId="165" fontId="11" fillId="6" borderId="11" xfId="1" applyNumberFormat="1" applyFont="1" applyFill="1" applyBorder="1" applyAlignment="1">
      <alignment horizontal="left" vertical="center"/>
    </xf>
    <xf numFmtId="165" fontId="11" fillId="6" borderId="32" xfId="1" quotePrefix="1" applyNumberFormat="1" applyFont="1" applyFill="1" applyBorder="1" applyAlignment="1">
      <alignment horizontal="right" vertical="center"/>
    </xf>
    <xf numFmtId="165" fontId="11" fillId="6" borderId="0" xfId="1" quotePrefix="1" applyNumberFormat="1" applyFont="1" applyFill="1" applyBorder="1" applyAlignment="1">
      <alignment horizontal="right" vertical="center"/>
    </xf>
    <xf numFmtId="0" fontId="3" fillId="0" borderId="47" xfId="0" applyFont="1" applyBorder="1" applyAlignment="1">
      <alignment horizontal="left" vertical="center"/>
    </xf>
    <xf numFmtId="168" fontId="3" fillId="6" borderId="32" xfId="1" applyNumberFormat="1" applyFont="1" applyFill="1" applyBorder="1" applyAlignment="1">
      <alignment vertical="center" wrapText="1"/>
    </xf>
    <xf numFmtId="168" fontId="3" fillId="6" borderId="39" xfId="1" applyNumberFormat="1" applyFont="1" applyFill="1" applyBorder="1" applyAlignment="1">
      <alignment vertical="center" wrapText="1"/>
    </xf>
    <xf numFmtId="168" fontId="3" fillId="6" borderId="0" xfId="1" applyNumberFormat="1" applyFont="1" applyFill="1" applyBorder="1" applyAlignment="1">
      <alignment vertical="center" wrapText="1"/>
    </xf>
    <xf numFmtId="168" fontId="3" fillId="6" borderId="11" xfId="1" applyNumberFormat="1" applyFont="1" applyFill="1" applyBorder="1" applyAlignment="1">
      <alignment vertical="center" wrapText="1"/>
    </xf>
    <xf numFmtId="0" fontId="11" fillId="0" borderId="47" xfId="3" applyFont="1" applyBorder="1" applyAlignment="1">
      <alignment horizontal="right" wrapText="1"/>
    </xf>
    <xf numFmtId="165" fontId="11" fillId="0" borderId="32" xfId="1" applyNumberFormat="1" applyFont="1" applyFill="1" applyBorder="1" applyAlignment="1">
      <alignment horizontal="left" vertical="center" wrapText="1"/>
    </xf>
    <xf numFmtId="165" fontId="15" fillId="6" borderId="0" xfId="1" applyNumberFormat="1" applyFont="1" applyFill="1" applyAlignment="1">
      <alignment horizontal="right" vertical="center"/>
    </xf>
    <xf numFmtId="165" fontId="15" fillId="6" borderId="0" xfId="1" applyNumberFormat="1" applyFont="1" applyFill="1" applyBorder="1" applyAlignment="1">
      <alignment horizontal="left" vertical="center"/>
    </xf>
    <xf numFmtId="165" fontId="15" fillId="6" borderId="11" xfId="1" applyNumberFormat="1" applyFont="1" applyFill="1" applyBorder="1" applyAlignment="1">
      <alignment horizontal="left" vertical="center"/>
    </xf>
    <xf numFmtId="0" fontId="10" fillId="0" borderId="47" xfId="3" applyFont="1" applyBorder="1" applyAlignment="1">
      <alignment horizontal="right" wrapText="1"/>
    </xf>
    <xf numFmtId="165" fontId="10" fillId="0" borderId="32" xfId="1" quotePrefix="1" applyNumberFormat="1" applyFont="1" applyFill="1" applyBorder="1" applyAlignment="1">
      <alignment horizontal="right" vertical="center" wrapText="1"/>
    </xf>
    <xf numFmtId="165" fontId="10" fillId="6" borderId="32" xfId="1" quotePrefix="1" applyNumberFormat="1" applyFont="1" applyFill="1" applyBorder="1" applyAlignment="1">
      <alignment horizontal="right" vertical="center"/>
    </xf>
    <xf numFmtId="0" fontId="0" fillId="0" borderId="0" xfId="0" quotePrefix="1" applyAlignment="1">
      <alignment horizontal="right" vertical="center"/>
    </xf>
    <xf numFmtId="165" fontId="4" fillId="6" borderId="0" xfId="1" quotePrefix="1" applyNumberFormat="1" applyFont="1" applyFill="1" applyBorder="1" applyAlignment="1">
      <alignment horizontal="right" vertical="center"/>
    </xf>
    <xf numFmtId="165" fontId="4" fillId="6" borderId="11" xfId="1" quotePrefix="1" applyNumberFormat="1" applyFont="1" applyFill="1" applyBorder="1" applyAlignment="1">
      <alignment horizontal="right" vertical="center"/>
    </xf>
    <xf numFmtId="0" fontId="11" fillId="0" borderId="47" xfId="3" applyFont="1" applyBorder="1" applyAlignment="1">
      <alignment horizontal="left"/>
    </xf>
    <xf numFmtId="165" fontId="10" fillId="0" borderId="32" xfId="1" applyNumberFormat="1" applyFont="1" applyFill="1" applyBorder="1" applyAlignment="1">
      <alignment horizontal="left" vertical="center" wrapText="1"/>
    </xf>
    <xf numFmtId="165" fontId="4" fillId="6" borderId="0" xfId="1" applyNumberFormat="1" applyFont="1" applyFill="1" applyBorder="1" applyAlignment="1">
      <alignment horizontal="left" vertical="center"/>
    </xf>
    <xf numFmtId="165" fontId="4" fillId="6" borderId="11" xfId="1" applyNumberFormat="1" applyFont="1" applyFill="1" applyBorder="1" applyAlignment="1">
      <alignment horizontal="left" vertical="center"/>
    </xf>
    <xf numFmtId="0" fontId="10" fillId="0" borderId="217" xfId="0" applyFont="1" applyBorder="1" applyAlignment="1">
      <alignment horizontal="left" vertical="center" wrapText="1"/>
    </xf>
    <xf numFmtId="165" fontId="10" fillId="0" borderId="218" xfId="1" applyNumberFormat="1" applyFont="1" applyFill="1" applyBorder="1" applyAlignment="1">
      <alignment horizontal="left" vertical="center" wrapText="1"/>
    </xf>
    <xf numFmtId="165" fontId="10" fillId="6" borderId="218" xfId="1" applyNumberFormat="1" applyFont="1" applyFill="1" applyBorder="1" applyAlignment="1">
      <alignment horizontal="left" vertical="center"/>
    </xf>
    <xf numFmtId="165" fontId="10" fillId="6" borderId="40" xfId="1" applyNumberFormat="1" applyFont="1" applyFill="1" applyBorder="1" applyAlignment="1">
      <alignment horizontal="left" vertical="center"/>
    </xf>
    <xf numFmtId="165" fontId="4" fillId="0" borderId="15" xfId="1" applyNumberFormat="1" applyFont="1" applyBorder="1" applyAlignment="1">
      <alignment horizontal="right" vertical="center"/>
    </xf>
    <xf numFmtId="165" fontId="4" fillId="0" borderId="15" xfId="1" applyNumberFormat="1" applyFont="1" applyFill="1" applyBorder="1" applyAlignment="1">
      <alignment horizontal="left" vertical="center"/>
    </xf>
    <xf numFmtId="165" fontId="4" fillId="0" borderId="24" xfId="1" applyNumberFormat="1" applyFont="1" applyFill="1" applyBorder="1" applyAlignment="1">
      <alignment horizontal="left" vertical="center"/>
    </xf>
    <xf numFmtId="0" fontId="3" fillId="0" borderId="217" xfId="0" applyFont="1" applyBorder="1" applyAlignment="1">
      <alignment vertical="center" wrapText="1"/>
    </xf>
    <xf numFmtId="168" fontId="3" fillId="6" borderId="218" xfId="1" applyNumberFormat="1" applyFont="1" applyFill="1" applyBorder="1" applyAlignment="1">
      <alignment vertical="center"/>
    </xf>
    <xf numFmtId="168" fontId="3" fillId="6" borderId="40" xfId="1" applyNumberFormat="1" applyFont="1" applyFill="1" applyBorder="1" applyAlignment="1">
      <alignment vertical="center"/>
    </xf>
    <xf numFmtId="165" fontId="3" fillId="6" borderId="15" xfId="1" applyNumberFormat="1" applyFont="1" applyFill="1" applyBorder="1" applyAlignment="1">
      <alignment vertical="center"/>
    </xf>
    <xf numFmtId="168" fontId="3" fillId="6" borderId="15" xfId="1" applyNumberFormat="1" applyFont="1" applyFill="1" applyBorder="1" applyAlignment="1">
      <alignment vertical="center"/>
    </xf>
    <xf numFmtId="168" fontId="3" fillId="6" borderId="24" xfId="1" applyNumberFormat="1" applyFont="1" applyFill="1" applyBorder="1" applyAlignment="1">
      <alignment vertical="center"/>
    </xf>
    <xf numFmtId="168" fontId="10" fillId="6" borderId="32" xfId="1" applyNumberFormat="1" applyFont="1" applyFill="1" applyBorder="1" applyAlignment="1">
      <alignment horizontal="left" vertical="center"/>
    </xf>
    <xf numFmtId="168" fontId="10" fillId="6" borderId="39" xfId="1" applyNumberFormat="1" applyFont="1" applyFill="1" applyBorder="1" applyAlignment="1">
      <alignment horizontal="left" vertical="center"/>
    </xf>
    <xf numFmtId="168" fontId="10" fillId="6" borderId="32" xfId="1" applyNumberFormat="1" applyFont="1" applyFill="1" applyBorder="1" applyAlignment="1">
      <alignment horizontal="right" vertical="center" wrapText="1"/>
    </xf>
    <xf numFmtId="168" fontId="10" fillId="6" borderId="39" xfId="1" applyNumberFormat="1" applyFont="1" applyFill="1" applyBorder="1" applyAlignment="1">
      <alignment horizontal="right" vertical="center" wrapText="1"/>
    </xf>
    <xf numFmtId="168" fontId="4" fillId="6" borderId="0" xfId="1" applyNumberFormat="1" applyFont="1" applyFill="1" applyBorder="1" applyAlignment="1">
      <alignment horizontal="right" vertical="center"/>
    </xf>
    <xf numFmtId="168" fontId="4" fillId="6" borderId="11" xfId="1" applyNumberFormat="1" applyFont="1" applyFill="1" applyBorder="1" applyAlignment="1">
      <alignment horizontal="right" vertical="center"/>
    </xf>
    <xf numFmtId="165" fontId="10" fillId="6" borderId="32" xfId="1" quotePrefix="1" applyNumberFormat="1" applyFont="1" applyFill="1" applyBorder="1" applyAlignment="1">
      <alignment horizontal="right" vertical="center" wrapText="1"/>
    </xf>
    <xf numFmtId="165" fontId="10" fillId="6" borderId="39" xfId="1" applyNumberFormat="1" applyFont="1" applyFill="1" applyBorder="1" applyAlignment="1">
      <alignment horizontal="left" vertical="center" wrapText="1"/>
    </xf>
    <xf numFmtId="165" fontId="10" fillId="6" borderId="0" xfId="1" applyNumberFormat="1" applyFont="1" applyFill="1" applyBorder="1" applyAlignment="1">
      <alignment horizontal="left" vertical="center" wrapText="1"/>
    </xf>
    <xf numFmtId="165" fontId="10" fillId="6" borderId="11" xfId="1" applyNumberFormat="1" applyFont="1" applyFill="1" applyBorder="1" applyAlignment="1">
      <alignment horizontal="left" vertical="center" wrapText="1"/>
    </xf>
    <xf numFmtId="165" fontId="10" fillId="6" borderId="32" xfId="1" applyNumberFormat="1" applyFont="1" applyFill="1" applyBorder="1" applyAlignment="1">
      <alignment horizontal="left" vertical="center" wrapText="1"/>
    </xf>
    <xf numFmtId="0" fontId="0" fillId="0" borderId="0" xfId="0" applyAlignment="1">
      <alignment horizontal="right" vertical="center"/>
    </xf>
    <xf numFmtId="165" fontId="10" fillId="6" borderId="39" xfId="1" quotePrefix="1" applyNumberFormat="1" applyFont="1" applyFill="1" applyBorder="1" applyAlignment="1">
      <alignment horizontal="right" vertical="center" wrapText="1"/>
    </xf>
    <xf numFmtId="165" fontId="10" fillId="6" borderId="0" xfId="1" quotePrefix="1" applyNumberFormat="1" applyFont="1" applyFill="1" applyBorder="1" applyAlignment="1">
      <alignment horizontal="right" vertical="center" wrapText="1"/>
    </xf>
    <xf numFmtId="165" fontId="11" fillId="6" borderId="0" xfId="1" applyNumberFormat="1" applyFont="1" applyFill="1" applyBorder="1" applyAlignment="1">
      <alignment horizontal="left" vertical="center" wrapText="1"/>
    </xf>
    <xf numFmtId="165" fontId="11" fillId="6" borderId="11" xfId="1" applyNumberFormat="1" applyFont="1" applyFill="1" applyBorder="1" applyAlignment="1">
      <alignment horizontal="left" vertical="center" wrapText="1"/>
    </xf>
    <xf numFmtId="0" fontId="10" fillId="0" borderId="217" xfId="0" applyFont="1" applyBorder="1" applyAlignment="1">
      <alignment horizontal="left" vertical="center"/>
    </xf>
    <xf numFmtId="165" fontId="10" fillId="6" borderId="218" xfId="1" applyNumberFormat="1" applyFont="1" applyFill="1" applyBorder="1" applyAlignment="1">
      <alignment horizontal="left" vertical="center" wrapText="1"/>
    </xf>
    <xf numFmtId="165" fontId="10" fillId="6" borderId="40" xfId="1" applyNumberFormat="1" applyFont="1" applyFill="1" applyBorder="1" applyAlignment="1">
      <alignment horizontal="left" vertical="center" wrapText="1"/>
    </xf>
    <xf numFmtId="165" fontId="10" fillId="6" borderId="15" xfId="1" applyNumberFormat="1" applyFont="1" applyFill="1" applyBorder="1" applyAlignment="1">
      <alignment horizontal="left" vertical="center" wrapText="1"/>
    </xf>
    <xf numFmtId="165" fontId="10" fillId="6" borderId="24" xfId="1" applyNumberFormat="1" applyFont="1" applyFill="1" applyBorder="1" applyAlignment="1">
      <alignment horizontal="left" vertical="center" wrapText="1"/>
    </xf>
    <xf numFmtId="165" fontId="3" fillId="6" borderId="218" xfId="1" applyNumberFormat="1" applyFont="1" applyFill="1" applyBorder="1" applyAlignment="1">
      <alignment horizontal="right" vertical="center"/>
    </xf>
    <xf numFmtId="165" fontId="3" fillId="6" borderId="40" xfId="1" applyNumberFormat="1" applyFont="1" applyFill="1" applyBorder="1" applyAlignment="1">
      <alignment horizontal="right" vertical="center"/>
    </xf>
    <xf numFmtId="165" fontId="3" fillId="6" borderId="15" xfId="1" applyNumberFormat="1" applyFont="1" applyFill="1" applyBorder="1" applyAlignment="1">
      <alignment horizontal="right" vertical="center"/>
    </xf>
    <xf numFmtId="0" fontId="0" fillId="0" borderId="20" xfId="0" applyBorder="1"/>
    <xf numFmtId="0" fontId="0" fillId="0" borderId="21" xfId="0" applyBorder="1"/>
    <xf numFmtId="0" fontId="3" fillId="5" borderId="43" xfId="3" applyFont="1" applyFill="1" applyBorder="1" applyAlignment="1">
      <alignment horizontal="left" vertical="top"/>
    </xf>
    <xf numFmtId="0" fontId="0" fillId="3" borderId="5" xfId="0" applyFill="1" applyBorder="1"/>
    <xf numFmtId="0" fontId="0" fillId="3" borderId="6" xfId="0" applyFill="1" applyBorder="1"/>
    <xf numFmtId="0" fontId="3" fillId="5" borderId="47" xfId="3" applyFont="1" applyFill="1" applyBorder="1" applyAlignment="1">
      <alignment vertical="top"/>
    </xf>
    <xf numFmtId="0" fontId="3" fillId="5" borderId="0" xfId="3" applyFont="1" applyFill="1" applyAlignment="1">
      <alignment horizontal="right" wrapText="1"/>
    </xf>
    <xf numFmtId="0" fontId="3" fillId="5" borderId="11" xfId="3" applyFont="1" applyFill="1" applyBorder="1" applyAlignment="1">
      <alignment horizontal="right" wrapText="1"/>
    </xf>
    <xf numFmtId="0" fontId="3" fillId="0" borderId="25" xfId="3" applyFont="1" applyBorder="1" applyAlignment="1">
      <alignment horizontal="left" vertical="center" wrapText="1"/>
    </xf>
    <xf numFmtId="3" fontId="11" fillId="0" borderId="0" xfId="0" applyNumberFormat="1" applyFont="1" applyAlignment="1">
      <alignment horizontal="right" vertical="center"/>
    </xf>
    <xf numFmtId="3" fontId="11" fillId="0" borderId="11" xfId="0" applyNumberFormat="1" applyFont="1" applyBorder="1" applyAlignment="1">
      <alignment horizontal="right" vertical="center"/>
    </xf>
    <xf numFmtId="0" fontId="11" fillId="0" borderId="25" xfId="3" applyFont="1" applyBorder="1" applyAlignment="1">
      <alignment horizontal="left" vertical="center" wrapText="1"/>
    </xf>
    <xf numFmtId="165" fontId="15" fillId="0" borderId="0" xfId="1" applyNumberFormat="1" applyFont="1" applyBorder="1" applyAlignment="1">
      <alignment vertical="center"/>
    </xf>
    <xf numFmtId="0" fontId="11" fillId="0" borderId="135" xfId="3" applyFont="1" applyBorder="1" applyAlignment="1">
      <alignment horizontal="left" vertical="center" wrapText="1"/>
    </xf>
    <xf numFmtId="3" fontId="11" fillId="0" borderId="22" xfId="0" applyNumberFormat="1" applyFont="1" applyBorder="1" applyAlignment="1">
      <alignment horizontal="right" vertical="center"/>
    </xf>
    <xf numFmtId="3" fontId="11" fillId="0" borderId="220" xfId="0" applyNumberFormat="1" applyFont="1" applyBorder="1" applyAlignment="1">
      <alignment horizontal="right" vertical="center"/>
    </xf>
    <xf numFmtId="165" fontId="4" fillId="0" borderId="0" xfId="1" applyNumberFormat="1" applyFont="1" applyBorder="1" applyAlignment="1">
      <alignment vertical="center"/>
    </xf>
    <xf numFmtId="3" fontId="11" fillId="0" borderId="0" xfId="0" quotePrefix="1" applyNumberFormat="1" applyFont="1" applyAlignment="1">
      <alignment horizontal="right" vertical="center"/>
    </xf>
    <xf numFmtId="0" fontId="3" fillId="0" borderId="54" xfId="3" applyFont="1" applyBorder="1" applyAlignment="1">
      <alignment horizontal="left" vertical="center" wrapText="1"/>
    </xf>
    <xf numFmtId="3" fontId="3" fillId="6" borderId="23" xfId="0" applyNumberFormat="1" applyFont="1" applyFill="1" applyBorder="1" applyAlignment="1">
      <alignment horizontal="right" vertical="center"/>
    </xf>
    <xf numFmtId="0" fontId="10" fillId="0" borderId="25" xfId="3" applyFont="1" applyBorder="1" applyAlignment="1">
      <alignment horizontal="left" vertical="center" wrapText="1"/>
    </xf>
    <xf numFmtId="3" fontId="10" fillId="6" borderId="11" xfId="0" applyNumberFormat="1" applyFont="1" applyFill="1" applyBorder="1" applyAlignment="1">
      <alignment horizontal="right" vertical="center"/>
    </xf>
    <xf numFmtId="3" fontId="11" fillId="6" borderId="0" xfId="0" applyNumberFormat="1" applyFont="1" applyFill="1" applyAlignment="1">
      <alignment horizontal="right" vertical="center"/>
    </xf>
    <xf numFmtId="3" fontId="11" fillId="6" borderId="11" xfId="0" applyNumberFormat="1" applyFont="1" applyFill="1" applyBorder="1" applyAlignment="1">
      <alignment horizontal="right" vertical="center"/>
    </xf>
    <xf numFmtId="0" fontId="4" fillId="0" borderId="25" xfId="0" applyFont="1" applyBorder="1" applyAlignment="1">
      <alignment vertical="center" wrapText="1"/>
    </xf>
    <xf numFmtId="1" fontId="4" fillId="0" borderId="0" xfId="0" applyNumberFormat="1" applyFont="1" applyAlignment="1">
      <alignment vertical="center" wrapText="1"/>
    </xf>
    <xf numFmtId="1" fontId="4" fillId="0" borderId="11" xfId="0" applyNumberFormat="1" applyFont="1" applyBorder="1" applyAlignment="1">
      <alignment vertical="center" wrapText="1"/>
    </xf>
    <xf numFmtId="0" fontId="5" fillId="0" borderId="54" xfId="0" applyFont="1" applyBorder="1" applyAlignment="1">
      <alignment vertical="center" wrapText="1"/>
    </xf>
    <xf numFmtId="165" fontId="5" fillId="0" borderId="23" xfId="1" applyNumberFormat="1" applyFont="1" applyBorder="1" applyAlignment="1">
      <alignment vertical="center" wrapText="1"/>
    </xf>
    <xf numFmtId="3" fontId="10" fillId="0" borderId="11" xfId="0" quotePrefix="1" applyNumberFormat="1" applyFont="1" applyBorder="1" applyAlignment="1">
      <alignment horizontal="right" vertical="center"/>
    </xf>
    <xf numFmtId="3" fontId="3" fillId="6" borderId="37" xfId="0" applyNumberFormat="1" applyFont="1" applyFill="1" applyBorder="1" applyAlignment="1">
      <alignment horizontal="right" vertical="center"/>
    </xf>
    <xf numFmtId="0" fontId="8" fillId="0" borderId="0" xfId="2" applyFont="1" applyAlignment="1">
      <alignment vertical="center"/>
    </xf>
    <xf numFmtId="1" fontId="4" fillId="0" borderId="2" xfId="0" applyNumberFormat="1" applyFont="1" applyBorder="1" applyAlignment="1">
      <alignment horizontal="right"/>
    </xf>
    <xf numFmtId="0" fontId="4" fillId="0" borderId="2" xfId="0" applyFont="1" applyBorder="1"/>
    <xf numFmtId="164" fontId="4" fillId="0" borderId="2" xfId="0" applyNumberFormat="1" applyFont="1" applyBorder="1"/>
    <xf numFmtId="0" fontId="8" fillId="0" borderId="0" xfId="2" applyFont="1" applyFill="1"/>
    <xf numFmtId="0" fontId="5" fillId="0" borderId="0" xfId="0" applyFont="1" applyAlignment="1">
      <alignment vertical="center"/>
    </xf>
    <xf numFmtId="0" fontId="5" fillId="6" borderId="35" xfId="0" applyFont="1" applyFill="1" applyBorder="1" applyAlignment="1">
      <alignment horizontal="left" vertical="center"/>
    </xf>
    <xf numFmtId="3" fontId="5" fillId="6" borderId="36" xfId="0" applyNumberFormat="1" applyFont="1" applyFill="1" applyBorder="1" applyAlignment="1">
      <alignment horizontal="right" vertical="center"/>
    </xf>
    <xf numFmtId="3" fontId="5" fillId="6" borderId="23" xfId="0" applyNumberFormat="1" applyFont="1" applyFill="1" applyBorder="1" applyAlignment="1">
      <alignment horizontal="right" vertical="center"/>
    </xf>
    <xf numFmtId="3" fontId="5" fillId="6" borderId="37" xfId="0" applyNumberFormat="1" applyFont="1" applyFill="1" applyBorder="1" applyAlignment="1">
      <alignment horizontal="right" vertical="center"/>
    </xf>
    <xf numFmtId="3" fontId="4" fillId="6" borderId="11" xfId="0" applyNumberFormat="1" applyFont="1" applyFill="1" applyBorder="1" applyAlignment="1">
      <alignment horizontal="right" vertical="center"/>
    </xf>
    <xf numFmtId="3" fontId="15" fillId="6" borderId="11" xfId="0" quotePrefix="1" applyNumberFormat="1" applyFont="1" applyFill="1" applyBorder="1" applyAlignment="1">
      <alignment horizontal="right" vertical="center"/>
    </xf>
    <xf numFmtId="3" fontId="4" fillId="6" borderId="11" xfId="0" quotePrefix="1" applyNumberFormat="1" applyFont="1" applyFill="1" applyBorder="1" applyAlignment="1">
      <alignment horizontal="right" vertical="center"/>
    </xf>
    <xf numFmtId="0" fontId="4" fillId="6" borderId="48" xfId="0" applyFont="1" applyFill="1" applyBorder="1" applyAlignment="1">
      <alignment vertical="center"/>
    </xf>
    <xf numFmtId="0" fontId="4" fillId="6" borderId="49" xfId="0" applyFont="1" applyFill="1" applyBorder="1" applyAlignment="1">
      <alignment vertical="center"/>
    </xf>
    <xf numFmtId="0" fontId="5" fillId="6" borderId="50" xfId="0" applyFont="1" applyFill="1" applyBorder="1" applyAlignment="1">
      <alignment vertical="center"/>
    </xf>
    <xf numFmtId="0" fontId="15" fillId="6" borderId="49" xfId="0" applyFont="1" applyFill="1" applyBorder="1" applyAlignment="1">
      <alignment horizontal="left" vertical="center" indent="2"/>
    </xf>
    <xf numFmtId="0" fontId="5" fillId="0" borderId="25" xfId="0" applyFont="1" applyBorder="1"/>
    <xf numFmtId="0" fontId="5" fillId="0" borderId="26" xfId="0" applyFont="1" applyBorder="1"/>
    <xf numFmtId="49" fontId="3" fillId="5" borderId="121" xfId="3" applyNumberFormat="1" applyFont="1" applyFill="1" applyBorder="1" applyAlignment="1">
      <alignment horizontal="right" wrapText="1"/>
    </xf>
    <xf numFmtId="164" fontId="4" fillId="6" borderId="0" xfId="5" applyNumberFormat="1" applyFont="1" applyFill="1"/>
    <xf numFmtId="0" fontId="14" fillId="0" borderId="0" xfId="0" applyFont="1"/>
    <xf numFmtId="0" fontId="4" fillId="6" borderId="0" xfId="0" quotePrefix="1" applyFont="1" applyFill="1" applyAlignment="1">
      <alignment horizontal="right"/>
    </xf>
    <xf numFmtId="1" fontId="4" fillId="0" borderId="2" xfId="0" applyNumberFormat="1" applyFont="1" applyBorder="1"/>
    <xf numFmtId="0" fontId="5" fillId="3" borderId="0" xfId="0" applyFont="1" applyFill="1" applyAlignment="1">
      <alignment horizontal="left" vertical="top"/>
    </xf>
    <xf numFmtId="0" fontId="5" fillId="0" borderId="3" xfId="0" applyFont="1" applyBorder="1"/>
    <xf numFmtId="164" fontId="5" fillId="0" borderId="3" xfId="0" applyNumberFormat="1" applyFont="1" applyBorder="1"/>
    <xf numFmtId="0" fontId="5" fillId="6" borderId="3" xfId="0" applyFont="1" applyFill="1" applyBorder="1"/>
    <xf numFmtId="0" fontId="2" fillId="6" borderId="124" xfId="0" applyFont="1" applyFill="1" applyBorder="1"/>
    <xf numFmtId="164" fontId="5" fillId="6" borderId="3" xfId="5" applyNumberFormat="1" applyFont="1" applyFill="1" applyBorder="1"/>
    <xf numFmtId="0" fontId="5" fillId="6" borderId="3" xfId="0" quotePrefix="1" applyFont="1" applyFill="1" applyBorder="1" applyAlignment="1">
      <alignment horizontal="right"/>
    </xf>
    <xf numFmtId="0" fontId="15" fillId="6" borderId="221" xfId="0" applyFont="1" applyFill="1" applyBorder="1"/>
    <xf numFmtId="0" fontId="48" fillId="6" borderId="128" xfId="0" applyFont="1" applyFill="1" applyBorder="1"/>
    <xf numFmtId="0" fontId="15" fillId="6" borderId="221" xfId="0" quotePrefix="1" applyFont="1" applyFill="1" applyBorder="1" applyAlignment="1">
      <alignment horizontal="right"/>
    </xf>
    <xf numFmtId="2" fontId="15" fillId="6" borderId="221" xfId="0" applyNumberFormat="1" applyFont="1" applyFill="1" applyBorder="1"/>
    <xf numFmtId="2" fontId="50" fillId="0" borderId="0" xfId="0" applyNumberFormat="1" applyFont="1"/>
    <xf numFmtId="0" fontId="50" fillId="0" borderId="0" xfId="0" applyFont="1"/>
    <xf numFmtId="0" fontId="40" fillId="3" borderId="0" xfId="0" applyFont="1" applyFill="1" applyAlignment="1">
      <alignment horizontal="left" wrapText="1"/>
    </xf>
    <xf numFmtId="0" fontId="40" fillId="3" borderId="0" xfId="0" applyFont="1" applyFill="1" applyAlignment="1">
      <alignment horizontal="right" wrapText="1"/>
    </xf>
    <xf numFmtId="0" fontId="5" fillId="0" borderId="59" xfId="0" applyFont="1" applyBorder="1"/>
    <xf numFmtId="0" fontId="3" fillId="2" borderId="0" xfId="0" applyFont="1" applyFill="1" applyAlignment="1">
      <alignment horizontal="center" vertical="center"/>
    </xf>
    <xf numFmtId="49" fontId="14" fillId="0" borderId="19" xfId="0" applyNumberFormat="1" applyFont="1" applyBorder="1"/>
    <xf numFmtId="49" fontId="14" fillId="0" borderId="21" xfId="0" applyNumberFormat="1" applyFont="1" applyBorder="1"/>
    <xf numFmtId="0" fontId="14" fillId="6" borderId="19" xfId="0" applyFont="1" applyFill="1" applyBorder="1" applyAlignment="1">
      <alignment wrapText="1"/>
    </xf>
    <xf numFmtId="0" fontId="0" fillId="0" borderId="20" xfId="0" applyBorder="1" applyAlignment="1">
      <alignment wrapText="1"/>
    </xf>
    <xf numFmtId="0" fontId="0" fillId="0" borderId="21" xfId="0" applyBorder="1" applyAlignment="1">
      <alignment wrapText="1"/>
    </xf>
    <xf numFmtId="0" fontId="5" fillId="3" borderId="29" xfId="0" applyFont="1" applyFill="1" applyBorder="1" applyAlignment="1">
      <alignment horizontal="right" wrapText="1"/>
    </xf>
    <xf numFmtId="0" fontId="5" fillId="3" borderId="32" xfId="0" applyFont="1" applyFill="1" applyBorder="1" applyAlignment="1">
      <alignment horizontal="right" wrapText="1"/>
    </xf>
    <xf numFmtId="0" fontId="5" fillId="3" borderId="30" xfId="0" applyFont="1" applyFill="1" applyBorder="1" applyAlignment="1">
      <alignment horizontal="right" wrapText="1"/>
    </xf>
    <xf numFmtId="0" fontId="5" fillId="3" borderId="33" xfId="0" applyFont="1" applyFill="1" applyBorder="1" applyAlignment="1">
      <alignment horizontal="right" wrapText="1"/>
    </xf>
    <xf numFmtId="0" fontId="5" fillId="3" borderId="31" xfId="0" applyFont="1" applyFill="1" applyBorder="1" applyAlignment="1">
      <alignment horizontal="right" wrapText="1"/>
    </xf>
    <xf numFmtId="0" fontId="5" fillId="3" borderId="34" xfId="0" applyFont="1" applyFill="1" applyBorder="1" applyAlignment="1">
      <alignment horizontal="right" wrapText="1"/>
    </xf>
    <xf numFmtId="0" fontId="14" fillId="6" borderId="41" xfId="0" applyFont="1" applyFill="1" applyBorder="1"/>
    <xf numFmtId="0" fontId="14" fillId="6" borderId="42" xfId="0" applyFont="1" applyFill="1" applyBorder="1"/>
    <xf numFmtId="0" fontId="5" fillId="0" borderId="0" xfId="0" applyFont="1" applyAlignment="1">
      <alignment horizontal="center"/>
    </xf>
    <xf numFmtId="0" fontId="24" fillId="0" borderId="127" xfId="0" applyFont="1" applyBorder="1" applyAlignment="1">
      <alignment horizontal="right" vertical="center" wrapText="1"/>
    </xf>
    <xf numFmtId="0" fontId="25" fillId="0" borderId="128" xfId="0" applyFont="1" applyBorder="1" applyAlignment="1">
      <alignment horizontal="right" vertical="center" wrapText="1"/>
    </xf>
    <xf numFmtId="0" fontId="18" fillId="3" borderId="47" xfId="0" applyFont="1" applyFill="1" applyBorder="1" applyAlignment="1">
      <alignment horizontal="left"/>
    </xf>
    <xf numFmtId="0" fontId="18" fillId="3" borderId="0" xfId="0" applyFont="1" applyFill="1" applyAlignment="1">
      <alignment horizontal="left"/>
    </xf>
    <xf numFmtId="49" fontId="19" fillId="0" borderId="47" xfId="0" applyNumberFormat="1" applyFont="1" applyBorder="1" applyAlignment="1">
      <alignment vertical="center" wrapText="1"/>
    </xf>
    <xf numFmtId="0" fontId="19" fillId="0" borderId="25" xfId="0" applyFont="1" applyBorder="1" applyAlignment="1">
      <alignment vertical="center" wrapText="1"/>
    </xf>
    <xf numFmtId="0" fontId="24" fillId="0" borderId="126" xfId="0" applyFont="1" applyBorder="1" applyAlignment="1">
      <alignment horizontal="right" vertical="center" wrapText="1"/>
    </xf>
    <xf numFmtId="0" fontId="25" fillId="0" borderId="124" xfId="0" applyFont="1" applyBorder="1" applyAlignment="1">
      <alignment horizontal="right" vertical="center" wrapText="1"/>
    </xf>
    <xf numFmtId="49" fontId="24" fillId="0" borderId="126" xfId="0" applyNumberFormat="1" applyFont="1" applyBorder="1" applyAlignment="1">
      <alignment horizontal="right" vertical="center" wrapText="1"/>
    </xf>
    <xf numFmtId="49" fontId="25" fillId="0" borderId="124" xfId="0" applyNumberFormat="1" applyFont="1" applyBorder="1" applyAlignment="1">
      <alignment horizontal="right" vertical="center" wrapText="1"/>
    </xf>
    <xf numFmtId="0" fontId="30" fillId="0" borderId="0" xfId="2" applyFont="1" applyAlignment="1">
      <alignment wrapText="1"/>
    </xf>
    <xf numFmtId="0" fontId="28" fillId="0" borderId="0" xfId="0" applyFont="1" applyAlignment="1">
      <alignment wrapText="1"/>
    </xf>
    <xf numFmtId="49" fontId="23" fillId="0" borderId="129" xfId="0" applyNumberFormat="1" applyFont="1" applyBorder="1" applyAlignment="1">
      <alignment vertical="center" wrapText="1"/>
    </xf>
    <xf numFmtId="0" fontId="27" fillId="0" borderId="27" xfId="0" applyFont="1" applyBorder="1" applyAlignment="1">
      <alignment vertical="center" wrapText="1"/>
    </xf>
    <xf numFmtId="49" fontId="23" fillId="0" borderId="130" xfId="0" applyNumberFormat="1" applyFont="1" applyBorder="1" applyAlignment="1">
      <alignment vertical="center" wrapText="1"/>
    </xf>
    <xf numFmtId="0" fontId="27" fillId="0" borderId="23" xfId="0" applyFont="1" applyBorder="1" applyAlignment="1">
      <alignment vertical="center" wrapText="1"/>
    </xf>
    <xf numFmtId="0" fontId="28" fillId="0" borderId="47" xfId="0" applyFont="1" applyBorder="1" applyAlignment="1">
      <alignment horizontal="left" wrapText="1"/>
    </xf>
    <xf numFmtId="0" fontId="28" fillId="0" borderId="0" xfId="0" applyFont="1"/>
    <xf numFmtId="49" fontId="30" fillId="0" borderId="0" xfId="2" applyNumberFormat="1" applyFont="1" applyAlignment="1">
      <alignment horizontal="left" vertical="center" wrapText="1"/>
    </xf>
    <xf numFmtId="0" fontId="5" fillId="0" borderId="80" xfId="0" applyFont="1" applyBorder="1" applyAlignment="1">
      <alignment horizontal="center" vertical="center"/>
    </xf>
    <xf numFmtId="0" fontId="5" fillId="0" borderId="17" xfId="0" applyFont="1" applyBorder="1" applyAlignment="1">
      <alignment horizontal="center" vertical="center"/>
    </xf>
    <xf numFmtId="0" fontId="5" fillId="0" borderId="23" xfId="0" applyFont="1" applyBorder="1" applyAlignment="1">
      <alignment horizontal="center" vertical="center"/>
    </xf>
    <xf numFmtId="0" fontId="14" fillId="6" borderId="0" xfId="0" applyFont="1" applyFill="1" applyAlignment="1">
      <alignment horizontal="left" wrapText="1"/>
    </xf>
    <xf numFmtId="0" fontId="14" fillId="6" borderId="121" xfId="0" applyFont="1" applyFill="1" applyBorder="1" applyAlignment="1">
      <alignment horizontal="left" wrapText="1"/>
    </xf>
    <xf numFmtId="0" fontId="12" fillId="0" borderId="121" xfId="3" applyFont="1" applyBorder="1" applyAlignment="1">
      <alignment horizontal="left" wrapText="1"/>
    </xf>
    <xf numFmtId="0" fontId="0" fillId="0" borderId="121" xfId="0" applyBorder="1"/>
    <xf numFmtId="0" fontId="12" fillId="0" borderId="219" xfId="0" applyFont="1" applyBorder="1" applyAlignment="1">
      <alignment horizontal="left" wrapText="1"/>
    </xf>
    <xf numFmtId="0" fontId="12" fillId="0" borderId="47" xfId="0" applyFont="1" applyBorder="1" applyAlignment="1">
      <alignment horizontal="left" wrapText="1"/>
    </xf>
    <xf numFmtId="0" fontId="12" fillId="0" borderId="0" xfId="0" applyFont="1" applyAlignment="1">
      <alignment horizontal="left" wrapText="1"/>
    </xf>
    <xf numFmtId="0" fontId="12" fillId="0" borderId="11" xfId="0" applyFont="1" applyBorder="1" applyAlignment="1">
      <alignment horizontal="left" wrapText="1"/>
    </xf>
    <xf numFmtId="0" fontId="12" fillId="0" borderId="120" xfId="0" applyFont="1" applyBorder="1" applyAlignment="1">
      <alignment horizontal="left" wrapText="1"/>
    </xf>
    <xf numFmtId="0" fontId="12" fillId="0" borderId="121" xfId="0" applyFont="1" applyBorder="1" applyAlignment="1">
      <alignment horizontal="left" wrapText="1"/>
    </xf>
    <xf numFmtId="0" fontId="12" fillId="0" borderId="122" xfId="0" applyFont="1" applyBorder="1" applyAlignment="1">
      <alignment horizontal="left" wrapText="1"/>
    </xf>
    <xf numFmtId="0" fontId="3" fillId="5" borderId="32" xfId="0" applyFont="1" applyFill="1" applyBorder="1" applyAlignment="1">
      <alignment horizontal="center"/>
    </xf>
    <xf numFmtId="0" fontId="3" fillId="5" borderId="0" xfId="0" applyFont="1" applyFill="1" applyAlignment="1">
      <alignment horizontal="center"/>
    </xf>
    <xf numFmtId="0" fontId="12" fillId="0" borderId="0" xfId="0" applyFont="1" applyAlignment="1">
      <alignment horizontal="left"/>
    </xf>
    <xf numFmtId="0" fontId="3" fillId="6" borderId="0" xfId="0" applyFont="1" applyFill="1" applyAlignment="1">
      <alignment horizontal="center" vertical="top"/>
    </xf>
    <xf numFmtId="0" fontId="12" fillId="0" borderId="222" xfId="0" applyFont="1" applyBorder="1" applyAlignment="1">
      <alignment horizontal="left" wrapText="1"/>
    </xf>
    <xf numFmtId="0" fontId="12" fillId="0" borderId="28" xfId="0" applyFont="1" applyBorder="1" applyAlignment="1">
      <alignment horizontal="left" wrapText="1"/>
    </xf>
    <xf numFmtId="0" fontId="14" fillId="0" borderId="121" xfId="1" applyNumberFormat="1" applyFont="1" applyBorder="1" applyAlignment="1">
      <alignment horizontal="left" wrapText="1"/>
    </xf>
    <xf numFmtId="0" fontId="3" fillId="5" borderId="0" xfId="0" applyFont="1" applyFill="1" applyAlignment="1">
      <alignment horizontal="center" vertical="top"/>
    </xf>
    <xf numFmtId="0" fontId="14" fillId="0" borderId="0" xfId="0" applyFont="1" applyAlignment="1">
      <alignment horizontal="left" wrapText="1"/>
    </xf>
    <xf numFmtId="0" fontId="3" fillId="2" borderId="32" xfId="0" applyFont="1" applyFill="1" applyBorder="1" applyAlignment="1">
      <alignment horizontal="center"/>
    </xf>
    <xf numFmtId="0" fontId="3" fillId="2" borderId="0" xfId="0" applyFont="1" applyFill="1" applyAlignment="1">
      <alignment horizontal="center"/>
    </xf>
    <xf numFmtId="0" fontId="3" fillId="2" borderId="39" xfId="0" applyFont="1" applyFill="1" applyBorder="1" applyAlignment="1">
      <alignment horizontal="center"/>
    </xf>
    <xf numFmtId="0" fontId="12" fillId="0" borderId="47" xfId="0" applyFont="1" applyBorder="1" applyAlignment="1">
      <alignment wrapText="1"/>
    </xf>
    <xf numFmtId="0" fontId="0" fillId="0" borderId="0" xfId="0" applyAlignment="1">
      <alignment wrapText="1"/>
    </xf>
    <xf numFmtId="0" fontId="3" fillId="0" borderId="0" xfId="0" applyFont="1" applyAlignment="1">
      <alignment horizontal="left"/>
    </xf>
    <xf numFmtId="0" fontId="3" fillId="5" borderId="146" xfId="0" applyFont="1" applyFill="1" applyBorder="1" applyAlignment="1">
      <alignment horizontal="center"/>
    </xf>
    <xf numFmtId="0" fontId="3" fillId="5" borderId="169" xfId="0" applyFont="1" applyFill="1" applyBorder="1" applyAlignment="1">
      <alignment horizontal="center"/>
    </xf>
    <xf numFmtId="0" fontId="45" fillId="0" borderId="60" xfId="0" applyFont="1" applyBorder="1" applyAlignment="1">
      <alignment horizontal="left" wrapText="1"/>
    </xf>
    <xf numFmtId="0" fontId="14" fillId="0" borderId="60" xfId="0" applyFont="1" applyBorder="1" applyAlignment="1">
      <alignment horizontal="left" wrapText="1"/>
    </xf>
    <xf numFmtId="0" fontId="14" fillId="0" borderId="59" xfId="0" applyFont="1" applyBorder="1" applyAlignment="1">
      <alignment horizontal="left"/>
    </xf>
    <xf numFmtId="0" fontId="4" fillId="6" borderId="43" xfId="0" applyFont="1" applyFill="1" applyBorder="1"/>
    <xf numFmtId="0" fontId="4" fillId="6" borderId="6" xfId="0" applyFont="1" applyFill="1" applyBorder="1"/>
    <xf numFmtId="0" fontId="14" fillId="6" borderId="19" xfId="0" applyFont="1" applyFill="1" applyBorder="1"/>
    <xf numFmtId="0" fontId="14" fillId="6" borderId="21" xfId="0" applyFont="1" applyFill="1" applyBorder="1"/>
  </cellXfs>
  <cellStyles count="7">
    <cellStyle name="Calculation in sheet" xfId="5" xr:uid="{9D117AA0-23FD-4B5D-A14F-0198C718E35F}"/>
    <cellStyle name="Comma" xfId="1" builtinId="3"/>
    <cellStyle name="Data drawn through" xfId="6" xr:uid="{0181DF67-BE7B-4BB5-B87A-DB0452A22530}"/>
    <cellStyle name="Hyperlink" xfId="2" builtinId="8"/>
    <cellStyle name="Normal" xfId="0" builtinId="0"/>
    <cellStyle name="Normal 2 2" xfId="3" xr:uid="{7F0DF352-2235-49DD-8199-22F989A5D75C}"/>
    <cellStyle name="Percent" xfId="4" builtinId="5"/>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96659634317861"/>
          <c:y val="3.8805555555555558E-2"/>
          <c:w val="0.69346184950773559"/>
          <c:h val="0.81585611111111112"/>
        </c:manualLayout>
      </c:layout>
      <c:barChart>
        <c:barDir val="bar"/>
        <c:grouping val="clustered"/>
        <c:varyColors val="0"/>
        <c:ser>
          <c:idx val="0"/>
          <c:order val="0"/>
          <c:spPr>
            <a:solidFill>
              <a:srgbClr val="FFE699"/>
            </a:solidFill>
            <a:ln>
              <a:noFill/>
            </a:ln>
            <a:effectLst/>
          </c:spPr>
          <c:invertIfNegative val="0"/>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1-0246-4350-B12B-5587608A497D}"/>
              </c:ext>
            </c:extLst>
          </c:dPt>
          <c:cat>
            <c:strRef>
              <c:f>'[1]Chart 1.1'!$A$30:$A$40</c:f>
              <c:strCache>
                <c:ptCount val="11"/>
                <c:pt idx="0">
                  <c:v>Education</c:v>
                </c:pt>
                <c:pt idx="1">
                  <c:v>Health</c:v>
                </c:pt>
                <c:pt idx="2">
                  <c:v>Economy</c:v>
                </c:pt>
                <c:pt idx="3">
                  <c:v>Departmental allocations</c:v>
                </c:pt>
                <c:pt idx="4">
                  <c:v>Infrastructure</c:v>
                </c:pt>
                <c:pt idx="5">
                  <c:v>Communities</c:v>
                </c:pt>
                <c:pt idx="6">
                  <c:v>Agriculture etc.</c:v>
                </c:pt>
                <c:pt idx="7">
                  <c:v>Minor departments</c:v>
                </c:pt>
                <c:pt idx="8">
                  <c:v>Justice</c:v>
                </c:pt>
                <c:pt idx="9">
                  <c:v>The Executive Office</c:v>
                </c:pt>
                <c:pt idx="10">
                  <c:v>Finance</c:v>
                </c:pt>
              </c:strCache>
            </c:strRef>
          </c:cat>
          <c:val>
            <c:numRef>
              <c:f>'[1]Chart 1.1'!$B$30:$B$40</c:f>
              <c:numCache>
                <c:formatCode>General</c:formatCode>
                <c:ptCount val="11"/>
                <c:pt idx="0">
                  <c:v>-9.4542589145002669</c:v>
                </c:pt>
                <c:pt idx="1">
                  <c:v>-4.6903881700554573</c:v>
                </c:pt>
                <c:pt idx="2">
                  <c:v>-3.2491660434250988</c:v>
                </c:pt>
                <c:pt idx="3">
                  <c:v>-3.1759649616529071</c:v>
                </c:pt>
                <c:pt idx="4">
                  <c:v>-0.93768905021174298</c:v>
                </c:pt>
                <c:pt idx="5">
                  <c:v>-0.87673559783046617</c:v>
                </c:pt>
                <c:pt idx="6">
                  <c:v>2.5705020019509641</c:v>
                </c:pt>
                <c:pt idx="7">
                  <c:v>3.9207826719517893</c:v>
                </c:pt>
                <c:pt idx="8">
                  <c:v>9.6234798877455496</c:v>
                </c:pt>
                <c:pt idx="9">
                  <c:v>14.58866892323616</c:v>
                </c:pt>
                <c:pt idx="10">
                  <c:v>21.743364986608235</c:v>
                </c:pt>
              </c:numCache>
            </c:numRef>
          </c:val>
          <c:extLst>
            <c:ext xmlns:c16="http://schemas.microsoft.com/office/drawing/2014/chart" uri="{C3380CC4-5D6E-409C-BE32-E72D297353CC}">
              <c16:uniqueId val="{00000002-0246-4350-B12B-5587608A497D}"/>
            </c:ext>
          </c:extLst>
        </c:ser>
        <c:dLbls>
          <c:showLegendKey val="0"/>
          <c:showVal val="0"/>
          <c:showCatName val="0"/>
          <c:showSerName val="0"/>
          <c:showPercent val="0"/>
          <c:showBubbleSize val="0"/>
        </c:dLbls>
        <c:gapWidth val="50"/>
        <c:axId val="1364114696"/>
        <c:axId val="1364118296"/>
      </c:barChart>
      <c:catAx>
        <c:axId val="1364114696"/>
        <c:scaling>
          <c:orientation val="minMax"/>
        </c:scaling>
        <c:delete val="0"/>
        <c:axPos val="l"/>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4118296"/>
        <c:crosses val="autoZero"/>
        <c:auto val="1"/>
        <c:lblAlgn val="ctr"/>
        <c:lblOffset val="100"/>
        <c:noMultiLvlLbl val="0"/>
      </c:catAx>
      <c:valAx>
        <c:axId val="1364118296"/>
        <c:scaling>
          <c:orientation val="minMax"/>
          <c:min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900">
                    <a:solidFill>
                      <a:sysClr val="windowText" lastClr="000000"/>
                    </a:solidFill>
                    <a:latin typeface="Arial" panose="020B0604020202020204" pitchFamily="34" charset="0"/>
                    <a:cs typeface="Arial" panose="020B0604020202020204" pitchFamily="34" charset="0"/>
                  </a:rPr>
                  <a:t>per cent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41146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4261603375528"/>
          <c:y val="3.4364166666666668E-2"/>
          <c:w val="0.84536919831223634"/>
          <c:h val="0.62710026703496835"/>
        </c:manualLayout>
      </c:layout>
      <c:barChart>
        <c:barDir val="col"/>
        <c:grouping val="clustered"/>
        <c:varyColors val="0"/>
        <c:ser>
          <c:idx val="0"/>
          <c:order val="1"/>
          <c:invertIfNegative val="0"/>
          <c:dPt>
            <c:idx val="0"/>
            <c:invertIfNegative val="0"/>
            <c:bubble3D val="0"/>
            <c:spPr>
              <a:solidFill>
                <a:schemeClr val="accent2">
                  <a:lumMod val="75000"/>
                </a:schemeClr>
              </a:solidFill>
            </c:spPr>
            <c:extLst>
              <c:ext xmlns:c16="http://schemas.microsoft.com/office/drawing/2014/chart" uri="{C3380CC4-5D6E-409C-BE32-E72D297353CC}">
                <c16:uniqueId val="{00000001-3C61-4FD6-8806-6F7F2AE1C832}"/>
              </c:ext>
            </c:extLst>
          </c:dPt>
          <c:dPt>
            <c:idx val="1"/>
            <c:invertIfNegative val="0"/>
            <c:bubble3D val="0"/>
            <c:spPr>
              <a:solidFill>
                <a:srgbClr val="FFE699"/>
              </a:solidFill>
            </c:spPr>
            <c:extLst>
              <c:ext xmlns:c16="http://schemas.microsoft.com/office/drawing/2014/chart" uri="{C3380CC4-5D6E-409C-BE32-E72D297353CC}">
                <c16:uniqueId val="{00000003-3C61-4FD6-8806-6F7F2AE1C832}"/>
              </c:ext>
            </c:extLst>
          </c:dPt>
          <c:dPt>
            <c:idx val="2"/>
            <c:invertIfNegative val="0"/>
            <c:bubble3D val="0"/>
            <c:spPr>
              <a:solidFill>
                <a:srgbClr val="BDD7EE"/>
              </a:solidFill>
            </c:spPr>
            <c:extLst>
              <c:ext xmlns:c16="http://schemas.microsoft.com/office/drawing/2014/chart" uri="{C3380CC4-5D6E-409C-BE32-E72D297353CC}">
                <c16:uniqueId val="{00000005-3C61-4FD6-8806-6F7F2AE1C832}"/>
              </c:ext>
            </c:extLst>
          </c:dPt>
          <c:dPt>
            <c:idx val="3"/>
            <c:invertIfNegative val="0"/>
            <c:bubble3D val="0"/>
            <c:spPr>
              <a:solidFill>
                <a:srgbClr val="F8CBAD"/>
              </a:solidFill>
            </c:spPr>
            <c:extLst>
              <c:ext xmlns:c16="http://schemas.microsoft.com/office/drawing/2014/chart" uri="{C3380CC4-5D6E-409C-BE32-E72D297353CC}">
                <c16:uniqueId val="{00000007-3C61-4FD6-8806-6F7F2AE1C832}"/>
              </c:ext>
            </c:extLst>
          </c:dPt>
          <c:dPt>
            <c:idx val="4"/>
            <c:invertIfNegative val="0"/>
            <c:bubble3D val="0"/>
            <c:spPr>
              <a:solidFill>
                <a:srgbClr val="ACB9CA"/>
              </a:solidFill>
            </c:spPr>
            <c:extLst>
              <c:ext xmlns:c16="http://schemas.microsoft.com/office/drawing/2014/chart" uri="{C3380CC4-5D6E-409C-BE32-E72D297353CC}">
                <c16:uniqueId val="{00000009-3C61-4FD6-8806-6F7F2AE1C832}"/>
              </c:ext>
            </c:extLst>
          </c:dPt>
          <c:dPt>
            <c:idx val="5"/>
            <c:invertIfNegative val="0"/>
            <c:bubble3D val="0"/>
            <c:spPr>
              <a:solidFill>
                <a:srgbClr val="C6E0B4"/>
              </a:solidFill>
            </c:spPr>
            <c:extLst>
              <c:ext xmlns:c16="http://schemas.microsoft.com/office/drawing/2014/chart" uri="{C3380CC4-5D6E-409C-BE32-E72D297353CC}">
                <c16:uniqueId val="{0000000B-3C61-4FD6-8806-6F7F2AE1C832}"/>
              </c:ext>
            </c:extLst>
          </c:dPt>
          <c:cat>
            <c:multiLvlStrRef>
              <c:f>'[1]Charts 4.2'!$C$109:$D$114</c:f>
              <c:multiLvlStrCache>
                <c:ptCount val="6"/>
                <c:lvl>
                  <c:pt idx="0">
                    <c:v>NI</c:v>
                  </c:pt>
                  <c:pt idx="1">
                    <c:v>NI</c:v>
                  </c:pt>
                  <c:pt idx="2">
                    <c:v>NI</c:v>
                  </c:pt>
                  <c:pt idx="3">
                    <c:v>NI</c:v>
                  </c:pt>
                  <c:pt idx="4">
                    <c:v>NI</c:v>
                  </c:pt>
                  <c:pt idx="5">
                    <c:v>NI</c:v>
                  </c:pt>
                </c:lvl>
                <c:lvl>
                  <c:pt idx="0">
                    <c:v>Total public sector</c:v>
                  </c:pt>
                  <c:pt idx="1">
                    <c:v>Civil service (comparability adjusted)</c:v>
                  </c:pt>
                  <c:pt idx="2">
                    <c:v>Health</c:v>
                  </c:pt>
                  <c:pt idx="3">
                    <c:v>Police</c:v>
                  </c:pt>
                  <c:pt idx="4">
                    <c:v>Teachers</c:v>
                  </c:pt>
                  <c:pt idx="5">
                    <c:v>Civil service</c:v>
                  </c:pt>
                </c:lvl>
              </c:multiLvlStrCache>
            </c:multiLvlStrRef>
          </c:cat>
          <c:val>
            <c:numRef>
              <c:f>'[1]Charts 4.2'!$E$109:$E$114</c:f>
              <c:numCache>
                <c:formatCode>General</c:formatCode>
                <c:ptCount val="6"/>
                <c:pt idx="0">
                  <c:v>146.11865186506489</c:v>
                </c:pt>
                <c:pt idx="1">
                  <c:v>183.32870578462968</c:v>
                </c:pt>
                <c:pt idx="2">
                  <c:v>149.22581726098758</c:v>
                </c:pt>
                <c:pt idx="3">
                  <c:v>137.49211571271846</c:v>
                </c:pt>
                <c:pt idx="4">
                  <c:v>130.67115130628707</c:v>
                </c:pt>
                <c:pt idx="5">
                  <c:v>123.32185772074529</c:v>
                </c:pt>
              </c:numCache>
            </c:numRef>
          </c:val>
          <c:extLst>
            <c:ext xmlns:c16="http://schemas.microsoft.com/office/drawing/2014/chart" uri="{C3380CC4-5D6E-409C-BE32-E72D297353CC}">
              <c16:uniqueId val="{0000000C-3C61-4FD6-8806-6F7F2AE1C832}"/>
            </c:ext>
          </c:extLst>
        </c:ser>
        <c:dLbls>
          <c:showLegendKey val="0"/>
          <c:showVal val="0"/>
          <c:showCatName val="0"/>
          <c:showSerName val="0"/>
          <c:showPercent val="0"/>
          <c:showBubbleSize val="0"/>
        </c:dLbls>
        <c:gapWidth val="50"/>
        <c:axId val="570654792"/>
        <c:axId val="570650832"/>
      </c:barChart>
      <c:lineChart>
        <c:grouping val="standard"/>
        <c:varyColors val="0"/>
        <c:ser>
          <c:idx val="6"/>
          <c:order val="0"/>
          <c:tx>
            <c:strRef>
              <c:f>'[1]Charts 4.2'!$G$110:$G$113</c:f>
              <c:strCache>
                <c:ptCount val="1"/>
                <c:pt idx="0">
                  <c:v>124 124 124 124</c:v>
                </c:pt>
              </c:strCache>
            </c:strRef>
          </c:tx>
          <c:marker>
            <c:symbol val="none"/>
          </c:marker>
          <c:dPt>
            <c:idx val="0"/>
            <c:bubble3D val="0"/>
            <c:extLst>
              <c:ext xmlns:c16="http://schemas.microsoft.com/office/drawing/2014/chart" uri="{C3380CC4-5D6E-409C-BE32-E72D297353CC}">
                <c16:uniqueId val="{0000000D-3C61-4FD6-8806-6F7F2AE1C832}"/>
              </c:ext>
            </c:extLst>
          </c:dPt>
          <c:dPt>
            <c:idx val="1"/>
            <c:bubble3D val="0"/>
            <c:extLst>
              <c:ext xmlns:c16="http://schemas.microsoft.com/office/drawing/2014/chart" uri="{C3380CC4-5D6E-409C-BE32-E72D297353CC}">
                <c16:uniqueId val="{0000000E-3C61-4FD6-8806-6F7F2AE1C832}"/>
              </c:ext>
            </c:extLst>
          </c:dPt>
          <c:dPt>
            <c:idx val="2"/>
            <c:bubble3D val="0"/>
            <c:extLst>
              <c:ext xmlns:c16="http://schemas.microsoft.com/office/drawing/2014/chart" uri="{C3380CC4-5D6E-409C-BE32-E72D297353CC}">
                <c16:uniqueId val="{0000000F-3C61-4FD6-8806-6F7F2AE1C832}"/>
              </c:ext>
            </c:extLst>
          </c:dPt>
          <c:dPt>
            <c:idx val="3"/>
            <c:bubble3D val="0"/>
            <c:extLst>
              <c:ext xmlns:c16="http://schemas.microsoft.com/office/drawing/2014/chart" uri="{C3380CC4-5D6E-409C-BE32-E72D297353CC}">
                <c16:uniqueId val="{00000010-3C61-4FD6-8806-6F7F2AE1C832}"/>
              </c:ext>
            </c:extLst>
          </c:dPt>
          <c:dPt>
            <c:idx val="4"/>
            <c:bubble3D val="0"/>
            <c:extLst>
              <c:ext xmlns:c16="http://schemas.microsoft.com/office/drawing/2014/chart" uri="{C3380CC4-5D6E-409C-BE32-E72D297353CC}">
                <c16:uniqueId val="{00000011-3C61-4FD6-8806-6F7F2AE1C832}"/>
              </c:ext>
            </c:extLst>
          </c:dPt>
          <c:dPt>
            <c:idx val="5"/>
            <c:bubble3D val="0"/>
            <c:extLst>
              <c:ext xmlns:c16="http://schemas.microsoft.com/office/drawing/2014/chart" uri="{C3380CC4-5D6E-409C-BE32-E72D297353CC}">
                <c16:uniqueId val="{00000012-3C61-4FD6-8806-6F7F2AE1C832}"/>
              </c:ext>
            </c:extLst>
          </c:dPt>
          <c:val>
            <c:numLit>
              <c:formatCode>General</c:formatCode>
              <c:ptCount val="1"/>
              <c:pt idx="0">
                <c:v>1</c:v>
              </c:pt>
            </c:numLit>
          </c:val>
          <c:smooth val="0"/>
          <c:extLst>
            <c:ext xmlns:c16="http://schemas.microsoft.com/office/drawing/2014/chart" uri="{C3380CC4-5D6E-409C-BE32-E72D297353CC}">
              <c16:uniqueId val="{00000013-3C61-4FD6-8806-6F7F2AE1C832}"/>
            </c:ext>
          </c:extLst>
        </c:ser>
        <c:ser>
          <c:idx val="1"/>
          <c:order val="2"/>
          <c:tx>
            <c:v>horizontal</c:v>
          </c:tx>
          <c:marker>
            <c:symbol val="none"/>
          </c:marker>
          <c:cat>
            <c:multiLvlStrRef>
              <c:f>'[1]Charts 4.2'!$C$110:$G$113</c:f>
              <c:multiLvlStrCache>
                <c:ptCount val="4"/>
                <c:lvl>
                  <c:pt idx="0">
                    <c:v>124</c:v>
                  </c:pt>
                  <c:pt idx="1">
                    <c:v>124</c:v>
                  </c:pt>
                  <c:pt idx="2">
                    <c:v>124</c:v>
                  </c:pt>
                  <c:pt idx="3">
                    <c:v>124</c:v>
                  </c:pt>
                </c:lvl>
                <c:lvl>
                  <c:pt idx="0">
                    <c:v>23944</c:v>
                  </c:pt>
                  <c:pt idx="1">
                    <c:v>67432</c:v>
                  </c:pt>
                  <c:pt idx="2">
                    <c:v>6526</c:v>
                  </c:pt>
                  <c:pt idx="3">
                    <c:v>20123</c:v>
                  </c:pt>
                </c:lvl>
                <c:lvl>
                  <c:pt idx="0">
                    <c:v>183.3287058</c:v>
                  </c:pt>
                  <c:pt idx="1">
                    <c:v>149.2258173</c:v>
                  </c:pt>
                  <c:pt idx="2">
                    <c:v>137.4921157</c:v>
                  </c:pt>
                  <c:pt idx="3">
                    <c:v>130.6711513</c:v>
                  </c:pt>
                </c:lvl>
                <c:lvl>
                  <c:pt idx="0">
                    <c:v>NI</c:v>
                  </c:pt>
                  <c:pt idx="1">
                    <c:v>NI</c:v>
                  </c:pt>
                  <c:pt idx="2">
                    <c:v>NI</c:v>
                  </c:pt>
                  <c:pt idx="3">
                    <c:v>NI</c:v>
                  </c:pt>
                </c:lvl>
                <c:lvl>
                  <c:pt idx="0">
                    <c:v>Civil service (comparability adjusted)</c:v>
                  </c:pt>
                  <c:pt idx="1">
                    <c:v>Health</c:v>
                  </c:pt>
                  <c:pt idx="2">
                    <c:v>Police</c:v>
                  </c:pt>
                  <c:pt idx="3">
                    <c:v>Teachers</c:v>
                  </c:pt>
                </c:lvl>
              </c:multiLvlStrCache>
            </c:multiLvlStrRef>
          </c:cat>
          <c:val>
            <c:numLit>
              <c:formatCode>General</c:formatCode>
              <c:ptCount val="1"/>
              <c:pt idx="0">
                <c:v>124</c:v>
              </c:pt>
            </c:numLit>
          </c:val>
          <c:smooth val="0"/>
          <c:extLst>
            <c:ext xmlns:c16="http://schemas.microsoft.com/office/drawing/2014/chart" uri="{C3380CC4-5D6E-409C-BE32-E72D297353CC}">
              <c16:uniqueId val="{00000014-3C61-4FD6-8806-6F7F2AE1C832}"/>
            </c:ext>
          </c:extLst>
        </c:ser>
        <c:ser>
          <c:idx val="2"/>
          <c:order val="3"/>
          <c:tx>
            <c:strRef>
              <c:f>'[1]Charts 4.2'!$G$110:$G$113</c:f>
              <c:strCache>
                <c:ptCount val="1"/>
                <c:pt idx="0">
                  <c:v>124 124 124 124</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15-3C61-4FD6-8806-6F7F2AE1C832}"/>
            </c:ext>
          </c:extLst>
        </c:ser>
        <c:ser>
          <c:idx val="3"/>
          <c:order val="4"/>
          <c:tx>
            <c:strRef>
              <c:f>'[1]Charts 4.2'!$G$108</c:f>
              <c:strCache>
                <c:ptCount val="1"/>
                <c:pt idx="0">
                  <c:v>124 Barnett top up</c:v>
                </c:pt>
              </c:strCache>
            </c:strRef>
          </c:tx>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3C61-4FD6-8806-6F7F2AE1C832}"/>
                </c:ext>
              </c:extLst>
            </c:dLbl>
            <c:dLbl>
              <c:idx val="1"/>
              <c:layout>
                <c:manualLayout>
                  <c:x val="6.247573267554609E-2"/>
                  <c:y val="-0.19290650869598241"/>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3C61-4FD6-8806-6F7F2AE1C832}"/>
                </c:ext>
              </c:extLst>
            </c:dLbl>
            <c:dLbl>
              <c:idx val="2"/>
              <c:delete val="1"/>
              <c:extLst>
                <c:ext xmlns:c15="http://schemas.microsoft.com/office/drawing/2012/chart" uri="{CE6537A1-D6FC-4f65-9D91-7224C49458BB}"/>
                <c:ext xmlns:c16="http://schemas.microsoft.com/office/drawing/2014/chart" uri="{C3380CC4-5D6E-409C-BE32-E72D297353CC}">
                  <c16:uniqueId val="{00000018-3C61-4FD6-8806-6F7F2AE1C832}"/>
                </c:ext>
              </c:extLst>
            </c:dLbl>
            <c:dLbl>
              <c:idx val="3"/>
              <c:delete val="1"/>
              <c:extLst>
                <c:ext xmlns:c15="http://schemas.microsoft.com/office/drawing/2012/chart" uri="{CE6537A1-D6FC-4f65-9D91-7224C49458BB}"/>
                <c:ext xmlns:c16="http://schemas.microsoft.com/office/drawing/2014/chart" uri="{C3380CC4-5D6E-409C-BE32-E72D297353CC}">
                  <c16:uniqueId val="{00000019-3C61-4FD6-8806-6F7F2AE1C832}"/>
                </c:ext>
              </c:extLst>
            </c:dLbl>
            <c:dLbl>
              <c:idx val="4"/>
              <c:delete val="1"/>
              <c:extLst>
                <c:ext xmlns:c15="http://schemas.microsoft.com/office/drawing/2012/chart" uri="{CE6537A1-D6FC-4f65-9D91-7224C49458BB}"/>
                <c:ext xmlns:c16="http://schemas.microsoft.com/office/drawing/2014/chart" uri="{C3380CC4-5D6E-409C-BE32-E72D297353CC}">
                  <c16:uniqueId val="{0000001A-3C61-4FD6-8806-6F7F2AE1C832}"/>
                </c:ext>
              </c:extLst>
            </c:dLbl>
            <c:dLbl>
              <c:idx val="5"/>
              <c:delete val="1"/>
              <c:extLst>
                <c:ext xmlns:c15="http://schemas.microsoft.com/office/drawing/2012/chart" uri="{CE6537A1-D6FC-4f65-9D91-7224C49458BB}"/>
                <c:ext xmlns:c16="http://schemas.microsoft.com/office/drawing/2014/chart" uri="{C3380CC4-5D6E-409C-BE32-E72D297353CC}">
                  <c16:uniqueId val="{0000001B-3C61-4FD6-8806-6F7F2AE1C832}"/>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0"/>
                  </c:spPr>
                </c15:leaderLines>
              </c:ext>
            </c:extLst>
          </c:dLbls>
          <c:val>
            <c:numRef>
              <c:f>'[1]Charts 4.2'!$G$109:$G$114</c:f>
              <c:numCache>
                <c:formatCode>General</c:formatCode>
                <c:ptCount val="6"/>
                <c:pt idx="0">
                  <c:v>124</c:v>
                </c:pt>
                <c:pt idx="1">
                  <c:v>124</c:v>
                </c:pt>
                <c:pt idx="2">
                  <c:v>124</c:v>
                </c:pt>
                <c:pt idx="3">
                  <c:v>124</c:v>
                </c:pt>
                <c:pt idx="4">
                  <c:v>124</c:v>
                </c:pt>
                <c:pt idx="5">
                  <c:v>124</c:v>
                </c:pt>
              </c:numCache>
            </c:numRef>
          </c:val>
          <c:smooth val="0"/>
          <c:extLst>
            <c:ext xmlns:c16="http://schemas.microsoft.com/office/drawing/2014/chart" uri="{C3380CC4-5D6E-409C-BE32-E72D297353CC}">
              <c16:uniqueId val="{0000001C-3C61-4FD6-8806-6F7F2AE1C832}"/>
            </c:ext>
          </c:extLst>
        </c:ser>
        <c:dLbls>
          <c:showLegendKey val="0"/>
          <c:showVal val="0"/>
          <c:showCatName val="0"/>
          <c:showSerName val="0"/>
          <c:showPercent val="0"/>
          <c:showBubbleSize val="0"/>
        </c:dLbls>
        <c:marker val="1"/>
        <c:smooth val="0"/>
        <c:axId val="570654792"/>
        <c:axId val="570650832"/>
      </c:lineChart>
      <c:catAx>
        <c:axId val="570654792"/>
        <c:scaling>
          <c:orientation val="minMax"/>
        </c:scaling>
        <c:delete val="0"/>
        <c:axPos val="b"/>
        <c:numFmt formatCode="General" sourceLinked="1"/>
        <c:majorTickMark val="out"/>
        <c:minorTickMark val="none"/>
        <c:tickLblPos val="nextTo"/>
        <c:spPr>
          <a:solidFill>
            <a:schemeClr val="bg1"/>
          </a:solid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0650832"/>
        <c:crosses val="autoZero"/>
        <c:auto val="1"/>
        <c:lblAlgn val="ctr"/>
        <c:lblOffset val="100"/>
        <c:noMultiLvlLbl val="0"/>
      </c:catAx>
      <c:valAx>
        <c:axId val="570650832"/>
        <c:scaling>
          <c:orientation val="minMax"/>
          <c:max val="200"/>
          <c:min val="0"/>
        </c:scaling>
        <c:delete val="0"/>
        <c:axPos val="l"/>
        <c:majorGridlines>
          <c:spPr>
            <a:ln w="1905" cap="flat" cmpd="sng" algn="ctr">
              <a:solidFill>
                <a:schemeClr val="bg2"/>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en-US"/>
                  <a:t>England per head = 100</a:t>
                </a:r>
              </a:p>
            </c:rich>
          </c:tx>
          <c:layout>
            <c:manualLayout>
              <c:xMode val="edge"/>
              <c:yMode val="edge"/>
              <c:x val="1.0393459915611813E-2"/>
              <c:y val="0.23232722222222221"/>
            </c:manualLayout>
          </c:layout>
          <c:overlay val="0"/>
          <c:spPr>
            <a:noFill/>
            <a:ln>
              <a:noFill/>
            </a:ln>
            <a:effectLst/>
          </c:spPr>
        </c:title>
        <c:numFmt formatCode="General" sourceLinked="1"/>
        <c:majorTickMark val="out"/>
        <c:minorTickMark val="none"/>
        <c:tickLblPos val="nextTo"/>
        <c:spPr>
          <a:noFill/>
          <a:ln w="190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0654792"/>
        <c:crosses val="autoZero"/>
        <c:crossBetween val="between"/>
        <c:majorUnit val="20"/>
      </c:valAx>
    </c:plotArea>
    <c:plotVisOnly val="1"/>
    <c:dispBlanksAs val="gap"/>
    <c:showDLblsOverMax val="0"/>
  </c:chart>
  <c:spPr>
    <a:solidFill>
      <a:schemeClr val="bg1"/>
    </a:solidFill>
    <a:ln w="9525" cap="flat" cmpd="sng" algn="ctr">
      <a:solidFill>
        <a:schemeClr val="bg1"/>
      </a:solidFill>
      <a:round/>
    </a:ln>
    <a:effectLst/>
  </c:spPr>
  <c:txPr>
    <a:bodyPr/>
    <a:lstStyle/>
    <a:p>
      <a:pPr>
        <a:defRPr sz="9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3</xdr:row>
      <xdr:rowOff>47626</xdr:rowOff>
    </xdr:from>
    <xdr:to>
      <xdr:col>12</xdr:col>
      <xdr:colOff>38114</xdr:colOff>
      <xdr:row>27</xdr:row>
      <xdr:rowOff>96352</xdr:rowOff>
    </xdr:to>
    <xdr:pic>
      <xdr:nvPicPr>
        <xdr:cNvPr id="2" name="Picture 1">
          <a:extLst>
            <a:ext uri="{FF2B5EF4-FFF2-40B4-BE49-F238E27FC236}">
              <a16:creationId xmlns:a16="http://schemas.microsoft.com/office/drawing/2014/main" id="{686E421B-64F4-5DBE-513D-D9333AC856E7}"/>
            </a:ext>
          </a:extLst>
        </xdr:cNvPr>
        <xdr:cNvPicPr>
          <a:picLocks noChangeAspect="1"/>
        </xdr:cNvPicPr>
      </xdr:nvPicPr>
      <xdr:blipFill>
        <a:blip xmlns:r="http://schemas.openxmlformats.org/officeDocument/2006/relationships" r:embed="rId1"/>
        <a:stretch>
          <a:fillRect/>
        </a:stretch>
      </xdr:blipFill>
      <xdr:spPr>
        <a:xfrm>
          <a:off x="571500" y="581026"/>
          <a:ext cx="6553214" cy="37063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4</xdr:row>
      <xdr:rowOff>85725</xdr:rowOff>
    </xdr:from>
    <xdr:to>
      <xdr:col>5</xdr:col>
      <xdr:colOff>544500</xdr:colOff>
      <xdr:row>23</xdr:row>
      <xdr:rowOff>66225</xdr:rowOff>
    </xdr:to>
    <xdr:graphicFrame macro="">
      <xdr:nvGraphicFramePr>
        <xdr:cNvPr id="2" name="Chart 37">
          <a:extLst>
            <a:ext uri="{FF2B5EF4-FFF2-40B4-BE49-F238E27FC236}">
              <a16:creationId xmlns:a16="http://schemas.microsoft.com/office/drawing/2014/main" id="{48E7A72B-8142-47EF-9EA0-C723D5ECA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0.00335</cdr:x>
      <cdr:y>0.94721</cdr:y>
    </cdr:from>
    <cdr:to>
      <cdr:x>0.8273</cdr:x>
      <cdr:y>0.99219</cdr:y>
    </cdr:to>
    <cdr:sp macro="" textlink="">
      <cdr:nvSpPr>
        <cdr:cNvPr id="3" name="TextBox 1">
          <a:extLst xmlns:a="http://schemas.openxmlformats.org/drawingml/2006/main">
            <a:ext uri="{FF2B5EF4-FFF2-40B4-BE49-F238E27FC236}">
              <a16:creationId xmlns:a16="http://schemas.microsoft.com/office/drawing/2014/main" id="{6C4A58C3-B4E7-B069-242E-5C36E588DC04}"/>
            </a:ext>
          </a:extLst>
        </cdr:cNvPr>
        <cdr:cNvSpPr txBox="1"/>
      </cdr:nvSpPr>
      <cdr:spPr>
        <a:xfrm xmlns:a="http://schemas.openxmlformats.org/drawingml/2006/main">
          <a:off x="19050" y="3409949"/>
          <a:ext cx="4686628" cy="161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solidFill>
                <a:schemeClr val="tx1"/>
              </a:solidFill>
              <a:latin typeface="Arial" panose="020B0604020202020204" pitchFamily="34" charset="0"/>
              <a:cs typeface="Arial" panose="020B0604020202020204" pitchFamily="34" charset="0"/>
            </a:rPr>
            <a:t>Source: DE (NI), DE (UK), PSNI, Home Office, DoH, NHS England,</a:t>
          </a:r>
          <a:r>
            <a:rPr lang="en-GB" sz="800" kern="1200" baseline="0">
              <a:solidFill>
                <a:schemeClr val="tx1"/>
              </a:solidFill>
              <a:latin typeface="Arial" panose="020B0604020202020204" pitchFamily="34" charset="0"/>
              <a:cs typeface="Arial" panose="020B0604020202020204" pitchFamily="34" charset="0"/>
            </a:rPr>
            <a:t> ONS</a:t>
          </a:r>
          <a:endParaRPr lang="en-GB" sz="800" kern="12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0.13199</cdr:x>
      <cdr:y>0.15915</cdr:y>
    </cdr:from>
    <cdr:to>
      <cdr:x>0.24022</cdr:x>
      <cdr:y>0.22368</cdr:y>
    </cdr:to>
    <cdr:sp macro="" textlink="">
      <cdr:nvSpPr>
        <cdr:cNvPr id="6" name="TextBox 5">
          <a:extLst xmlns:a="http://schemas.openxmlformats.org/drawingml/2006/main">
            <a:ext uri="{FF2B5EF4-FFF2-40B4-BE49-F238E27FC236}">
              <a16:creationId xmlns:a16="http://schemas.microsoft.com/office/drawing/2014/main" id="{8190129B-D254-1876-57A1-CB85EB450BF2}"/>
            </a:ext>
          </a:extLst>
        </cdr:cNvPr>
        <cdr:cNvSpPr txBox="1"/>
      </cdr:nvSpPr>
      <cdr:spPr>
        <a:xfrm xmlns:a="http://schemas.openxmlformats.org/drawingml/2006/main">
          <a:off x="752692" y="586984"/>
          <a:ext cx="617189" cy="2380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kern="1200">
              <a:latin typeface="Arial" panose="020B0604020202020204" pitchFamily="34" charset="0"/>
              <a:cs typeface="Arial" panose="020B0604020202020204" pitchFamily="34" charset="0"/>
            </a:rPr>
            <a:t>226,000</a:t>
          </a:r>
        </a:p>
      </cdr:txBody>
    </cdr:sp>
  </cdr:relSizeAnchor>
  <cdr:relSizeAnchor xmlns:cdr="http://schemas.openxmlformats.org/drawingml/2006/chartDrawing">
    <cdr:from>
      <cdr:x>0.27646</cdr:x>
      <cdr:y>0.03582</cdr:y>
    </cdr:from>
    <cdr:to>
      <cdr:x>0.38469</cdr:x>
      <cdr:y>0.10035</cdr:y>
    </cdr:to>
    <cdr:sp macro="" textlink="">
      <cdr:nvSpPr>
        <cdr:cNvPr id="7" name="TextBox 1">
          <a:extLst xmlns:a="http://schemas.openxmlformats.org/drawingml/2006/main">
            <a:ext uri="{FF2B5EF4-FFF2-40B4-BE49-F238E27FC236}">
              <a16:creationId xmlns:a16="http://schemas.microsoft.com/office/drawing/2014/main" id="{89B901E9-F570-7334-6178-D86D5B75E400}"/>
            </a:ext>
          </a:extLst>
        </cdr:cNvPr>
        <cdr:cNvSpPr txBox="1"/>
      </cdr:nvSpPr>
      <cdr:spPr>
        <a:xfrm xmlns:a="http://schemas.openxmlformats.org/drawingml/2006/main">
          <a:off x="1576533" y="132106"/>
          <a:ext cx="617190" cy="238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23,944</a:t>
          </a:r>
        </a:p>
      </cdr:txBody>
    </cdr:sp>
  </cdr:relSizeAnchor>
  <cdr:relSizeAnchor xmlns:cdr="http://schemas.openxmlformats.org/drawingml/2006/chartDrawing">
    <cdr:from>
      <cdr:x>0.4148</cdr:x>
      <cdr:y>0.15137</cdr:y>
    </cdr:from>
    <cdr:to>
      <cdr:x>0.52303</cdr:x>
      <cdr:y>0.21591</cdr:y>
    </cdr:to>
    <cdr:sp macro="" textlink="">
      <cdr:nvSpPr>
        <cdr:cNvPr id="8" name="TextBox 1">
          <a:extLst xmlns:a="http://schemas.openxmlformats.org/drawingml/2006/main">
            <a:ext uri="{FF2B5EF4-FFF2-40B4-BE49-F238E27FC236}">
              <a16:creationId xmlns:a16="http://schemas.microsoft.com/office/drawing/2014/main" id="{89B901E9-F570-7334-6178-D86D5B75E400}"/>
            </a:ext>
          </a:extLst>
        </cdr:cNvPr>
        <cdr:cNvSpPr txBox="1"/>
      </cdr:nvSpPr>
      <cdr:spPr>
        <a:xfrm xmlns:a="http://schemas.openxmlformats.org/drawingml/2006/main">
          <a:off x="2365418" y="558293"/>
          <a:ext cx="617190" cy="2380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67,432</a:t>
          </a:r>
        </a:p>
      </cdr:txBody>
    </cdr:sp>
  </cdr:relSizeAnchor>
  <cdr:relSizeAnchor xmlns:cdr="http://schemas.openxmlformats.org/drawingml/2006/chartDrawing">
    <cdr:from>
      <cdr:x>0.5644</cdr:x>
      <cdr:y>0.18217</cdr:y>
    </cdr:from>
    <cdr:to>
      <cdr:x>0.67264</cdr:x>
      <cdr:y>0.2467</cdr:y>
    </cdr:to>
    <cdr:sp macro="" textlink="">
      <cdr:nvSpPr>
        <cdr:cNvPr id="9" name="TextBox 1">
          <a:extLst xmlns:a="http://schemas.openxmlformats.org/drawingml/2006/main">
            <a:ext uri="{FF2B5EF4-FFF2-40B4-BE49-F238E27FC236}">
              <a16:creationId xmlns:a16="http://schemas.microsoft.com/office/drawing/2014/main" id="{89B901E9-F570-7334-6178-D86D5B75E400}"/>
            </a:ext>
          </a:extLst>
        </cdr:cNvPr>
        <cdr:cNvSpPr txBox="1"/>
      </cdr:nvSpPr>
      <cdr:spPr>
        <a:xfrm xmlns:a="http://schemas.openxmlformats.org/drawingml/2006/main">
          <a:off x="3218532" y="671908"/>
          <a:ext cx="617247" cy="238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6,526</a:t>
          </a:r>
        </a:p>
      </cdr:txBody>
    </cdr:sp>
  </cdr:relSizeAnchor>
  <cdr:relSizeAnchor xmlns:cdr="http://schemas.openxmlformats.org/drawingml/2006/chartDrawing">
    <cdr:from>
      <cdr:x>0.83836</cdr:x>
      <cdr:y>0.22297</cdr:y>
    </cdr:from>
    <cdr:to>
      <cdr:x>0.9466</cdr:x>
      <cdr:y>0.2875</cdr:y>
    </cdr:to>
    <cdr:sp macro="" textlink="">
      <cdr:nvSpPr>
        <cdr:cNvPr id="10" name="TextBox 1">
          <a:extLst xmlns:a="http://schemas.openxmlformats.org/drawingml/2006/main">
            <a:ext uri="{FF2B5EF4-FFF2-40B4-BE49-F238E27FC236}">
              <a16:creationId xmlns:a16="http://schemas.microsoft.com/office/drawing/2014/main" id="{C27D19DC-8267-282C-EA82-3EF994149594}"/>
            </a:ext>
          </a:extLst>
        </cdr:cNvPr>
        <cdr:cNvSpPr txBox="1"/>
      </cdr:nvSpPr>
      <cdr:spPr>
        <a:xfrm xmlns:a="http://schemas.openxmlformats.org/drawingml/2006/main">
          <a:off x="4780788" y="822368"/>
          <a:ext cx="617246" cy="2380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23,944</a:t>
          </a:r>
        </a:p>
      </cdr:txBody>
    </cdr:sp>
  </cdr:relSizeAnchor>
  <cdr:relSizeAnchor xmlns:cdr="http://schemas.openxmlformats.org/drawingml/2006/chartDrawing">
    <cdr:from>
      <cdr:x>0.69887</cdr:x>
      <cdr:y>0.20213</cdr:y>
    </cdr:from>
    <cdr:to>
      <cdr:x>0.80711</cdr:x>
      <cdr:y>0.26666</cdr:y>
    </cdr:to>
    <cdr:sp macro="" textlink="">
      <cdr:nvSpPr>
        <cdr:cNvPr id="11" name="TextBox 1">
          <a:extLst xmlns:a="http://schemas.openxmlformats.org/drawingml/2006/main">
            <a:ext uri="{FF2B5EF4-FFF2-40B4-BE49-F238E27FC236}">
              <a16:creationId xmlns:a16="http://schemas.microsoft.com/office/drawing/2014/main" id="{C27D19DC-8267-282C-EA82-3EF994149594}"/>
            </a:ext>
          </a:extLst>
        </cdr:cNvPr>
        <cdr:cNvSpPr txBox="1"/>
      </cdr:nvSpPr>
      <cdr:spPr>
        <a:xfrm xmlns:a="http://schemas.openxmlformats.org/drawingml/2006/main">
          <a:off x="3985380" y="745503"/>
          <a:ext cx="617246" cy="238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20,123</a:t>
          </a:r>
        </a:p>
      </cdr:txBody>
    </cdr:sp>
  </cdr:relSizeAnchor>
  <cdr:relSizeAnchor xmlns:cdr="http://schemas.openxmlformats.org/drawingml/2006/chartDrawing">
    <cdr:from>
      <cdr:x>0</cdr:x>
      <cdr:y>0.87004</cdr:y>
    </cdr:from>
    <cdr:to>
      <cdr:x>0.97181</cdr:x>
      <cdr:y>0.96838</cdr:y>
    </cdr:to>
    <cdr:sp macro="" textlink="">
      <cdr:nvSpPr>
        <cdr:cNvPr id="2" name="TextBox 1">
          <a:extLst xmlns:a="http://schemas.openxmlformats.org/drawingml/2006/main">
            <a:ext uri="{FF2B5EF4-FFF2-40B4-BE49-F238E27FC236}">
              <a16:creationId xmlns:a16="http://schemas.microsoft.com/office/drawing/2014/main" id="{04DD31E9-5A2B-0472-D9B1-35DF0B7993F1}"/>
            </a:ext>
          </a:extLst>
        </cdr:cNvPr>
        <cdr:cNvSpPr txBox="1"/>
      </cdr:nvSpPr>
      <cdr:spPr>
        <a:xfrm xmlns:a="http://schemas.openxmlformats.org/drawingml/2006/main">
          <a:off x="0" y="3132144"/>
          <a:ext cx="5527655" cy="3540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kern="1200">
              <a:latin typeface="Arial" panose="020B0604020202020204" pitchFamily="34" charset="0"/>
              <a:cs typeface="Arial" panose="020B0604020202020204" pitchFamily="34" charset="0"/>
            </a:rPr>
            <a:t>Note: source for total public sector is Table 6a from ONS public sector employment statistics to maintain consistency with Chart 4.3</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1</xdr:col>
      <xdr:colOff>76200</xdr:colOff>
      <xdr:row>3</xdr:row>
      <xdr:rowOff>133350</xdr:rowOff>
    </xdr:from>
    <xdr:to>
      <xdr:col>10</xdr:col>
      <xdr:colOff>107450</xdr:colOff>
      <xdr:row>20</xdr:row>
      <xdr:rowOff>118559</xdr:rowOff>
    </xdr:to>
    <xdr:pic>
      <xdr:nvPicPr>
        <xdr:cNvPr id="2" name="Picture 1">
          <a:extLst>
            <a:ext uri="{FF2B5EF4-FFF2-40B4-BE49-F238E27FC236}">
              <a16:creationId xmlns:a16="http://schemas.microsoft.com/office/drawing/2014/main" id="{46F08F7C-387F-4824-B062-CDA30068BBCF}"/>
            </a:ext>
          </a:extLst>
        </xdr:cNvPr>
        <xdr:cNvPicPr>
          <a:picLocks noChangeAspect="1"/>
        </xdr:cNvPicPr>
      </xdr:nvPicPr>
      <xdr:blipFill>
        <a:blip xmlns:r="http://schemas.openxmlformats.org/officeDocument/2006/relationships" r:embed="rId1"/>
        <a:stretch>
          <a:fillRect/>
        </a:stretch>
      </xdr:blipFill>
      <xdr:spPr>
        <a:xfrm>
          <a:off x="685800" y="704850"/>
          <a:ext cx="5517650" cy="32237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388620</xdr:colOff>
      <xdr:row>3</xdr:row>
      <xdr:rowOff>60960</xdr:rowOff>
    </xdr:from>
    <xdr:to>
      <xdr:col>10</xdr:col>
      <xdr:colOff>7620</xdr:colOff>
      <xdr:row>22</xdr:row>
      <xdr:rowOff>28575</xdr:rowOff>
    </xdr:to>
    <xdr:pic>
      <xdr:nvPicPr>
        <xdr:cNvPr id="4" name="Picture 3">
          <a:extLst>
            <a:ext uri="{FF2B5EF4-FFF2-40B4-BE49-F238E27FC236}">
              <a16:creationId xmlns:a16="http://schemas.microsoft.com/office/drawing/2014/main" id="{916433F6-679A-4475-836C-CF33AB9BD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 y="632460"/>
          <a:ext cx="5715000" cy="358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4</xdr:row>
      <xdr:rowOff>0</xdr:rowOff>
    </xdr:from>
    <xdr:to>
      <xdr:col>8</xdr:col>
      <xdr:colOff>125401</xdr:colOff>
      <xdr:row>28</xdr:row>
      <xdr:rowOff>60344</xdr:rowOff>
    </xdr:to>
    <xdr:pic>
      <xdr:nvPicPr>
        <xdr:cNvPr id="2" name="Picture 2">
          <a:extLst>
            <a:ext uri="{FF2B5EF4-FFF2-40B4-BE49-F238E27FC236}">
              <a16:creationId xmlns:a16="http://schemas.microsoft.com/office/drawing/2014/main" id="{647F4800-520C-351D-47A9-2B825BA32C6B}"/>
            </a:ext>
          </a:extLst>
        </xdr:cNvPr>
        <xdr:cNvPicPr>
          <a:picLocks noChangeAspect="1"/>
        </xdr:cNvPicPr>
      </xdr:nvPicPr>
      <xdr:blipFill>
        <a:blip xmlns:r="http://schemas.openxmlformats.org/officeDocument/2006/relationships" r:embed="rId1"/>
        <a:stretch>
          <a:fillRect/>
        </a:stretch>
      </xdr:blipFill>
      <xdr:spPr>
        <a:xfrm>
          <a:off x="590551" y="609600"/>
          <a:ext cx="5688000" cy="37179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3</xdr:row>
      <xdr:rowOff>85725</xdr:rowOff>
    </xdr:from>
    <xdr:to>
      <xdr:col>7</xdr:col>
      <xdr:colOff>180975</xdr:colOff>
      <xdr:row>23</xdr:row>
      <xdr:rowOff>95250</xdr:rowOff>
    </xdr:to>
    <xdr:pic>
      <xdr:nvPicPr>
        <xdr:cNvPr id="2" name="Picture 1">
          <a:extLst>
            <a:ext uri="{FF2B5EF4-FFF2-40B4-BE49-F238E27FC236}">
              <a16:creationId xmlns:a16="http://schemas.microsoft.com/office/drawing/2014/main" id="{7D713FFE-47C5-E3CB-E157-4EDBB27AB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657225"/>
          <a:ext cx="5676900" cy="381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506400</xdr:colOff>
      <xdr:row>23</xdr:row>
      <xdr:rowOff>4473</xdr:rowOff>
    </xdr:to>
    <xdr:pic>
      <xdr:nvPicPr>
        <xdr:cNvPr id="2" name="Picture 1">
          <a:extLst>
            <a:ext uri="{FF2B5EF4-FFF2-40B4-BE49-F238E27FC236}">
              <a16:creationId xmlns:a16="http://schemas.microsoft.com/office/drawing/2014/main" id="{8E9F40FC-45E3-0BBD-2D43-DC87C3CB1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62000"/>
          <a:ext cx="5688000" cy="3614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533400</xdr:colOff>
      <xdr:row>4</xdr:row>
      <xdr:rowOff>9525</xdr:rowOff>
    </xdr:from>
    <xdr:to>
      <xdr:col>3</xdr:col>
      <xdr:colOff>502144</xdr:colOff>
      <xdr:row>22</xdr:row>
      <xdr:rowOff>179382</xdr:rowOff>
    </xdr:to>
    <xdr:pic>
      <xdr:nvPicPr>
        <xdr:cNvPr id="2" name="Picture 1">
          <a:extLst>
            <a:ext uri="{FF2B5EF4-FFF2-40B4-BE49-F238E27FC236}">
              <a16:creationId xmlns:a16="http://schemas.microsoft.com/office/drawing/2014/main" id="{46F5D9DD-1FA5-4BC1-A588-2FC1F1FE3B28}"/>
            </a:ext>
          </a:extLst>
        </xdr:cNvPr>
        <xdr:cNvPicPr>
          <a:picLocks noChangeAspect="1"/>
        </xdr:cNvPicPr>
      </xdr:nvPicPr>
      <xdr:blipFill>
        <a:blip xmlns:r="http://schemas.openxmlformats.org/officeDocument/2006/relationships" r:embed="rId1"/>
        <a:stretch>
          <a:fillRect/>
        </a:stretch>
      </xdr:blipFill>
      <xdr:spPr>
        <a:xfrm>
          <a:off x="533400" y="771525"/>
          <a:ext cx="5702794" cy="3598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504825</xdr:colOff>
      <xdr:row>4</xdr:row>
      <xdr:rowOff>47625</xdr:rowOff>
    </xdr:from>
    <xdr:to>
      <xdr:col>6</xdr:col>
      <xdr:colOff>97155</xdr:colOff>
      <xdr:row>23</xdr:row>
      <xdr:rowOff>32385</xdr:rowOff>
    </xdr:to>
    <xdr:pic>
      <xdr:nvPicPr>
        <xdr:cNvPr id="4" name="Picture 3">
          <a:extLst>
            <a:ext uri="{FF2B5EF4-FFF2-40B4-BE49-F238E27FC236}">
              <a16:creationId xmlns:a16="http://schemas.microsoft.com/office/drawing/2014/main" id="{3A628DD5-3B56-48AE-948B-684BBA83B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809625"/>
          <a:ext cx="57073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66675</xdr:rowOff>
    </xdr:from>
    <xdr:to>
      <xdr:col>5</xdr:col>
      <xdr:colOff>650206</xdr:colOff>
      <xdr:row>23</xdr:row>
      <xdr:rowOff>36195</xdr:rowOff>
    </xdr:to>
    <xdr:pic>
      <xdr:nvPicPr>
        <xdr:cNvPr id="2" name="Picture 1">
          <a:extLst>
            <a:ext uri="{FF2B5EF4-FFF2-40B4-BE49-F238E27FC236}">
              <a16:creationId xmlns:a16="http://schemas.microsoft.com/office/drawing/2014/main" id="{2440A677-0DBF-45B5-B163-5E08BC03B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638175"/>
          <a:ext cx="5736556" cy="3655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542925</xdr:colOff>
      <xdr:row>3</xdr:row>
      <xdr:rowOff>85725</xdr:rowOff>
    </xdr:from>
    <xdr:to>
      <xdr:col>7</xdr:col>
      <xdr:colOff>153975</xdr:colOff>
      <xdr:row>22</xdr:row>
      <xdr:rowOff>66225</xdr:rowOff>
    </xdr:to>
    <xdr:graphicFrame macro="">
      <xdr:nvGraphicFramePr>
        <xdr:cNvPr id="2" name="Chart 1">
          <a:extLst>
            <a:ext uri="{FF2B5EF4-FFF2-40B4-BE49-F238E27FC236}">
              <a16:creationId xmlns:a16="http://schemas.microsoft.com/office/drawing/2014/main" id="{01769607-9D4E-46F0-A9AC-49E28CEA88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0.93486</cdr:y>
    </cdr:from>
    <cdr:to>
      <cdr:x>0.32654</cdr:x>
      <cdr:y>0.98513</cdr:y>
    </cdr:to>
    <cdr:sp macro="" textlink="">
      <cdr:nvSpPr>
        <cdr:cNvPr id="2" name="TextBox 1">
          <a:extLst xmlns:a="http://schemas.openxmlformats.org/drawingml/2006/main">
            <a:ext uri="{FF2B5EF4-FFF2-40B4-BE49-F238E27FC236}">
              <a16:creationId xmlns:a16="http://schemas.microsoft.com/office/drawing/2014/main" id="{592CB5F8-7D7B-A07C-89A0-1F40C16451D7}"/>
            </a:ext>
          </a:extLst>
        </cdr:cNvPr>
        <cdr:cNvSpPr txBox="1"/>
      </cdr:nvSpPr>
      <cdr:spPr>
        <a:xfrm xmlns:a="http://schemas.openxmlformats.org/drawingml/2006/main">
          <a:off x="0" y="3365500"/>
          <a:ext cx="1857360" cy="180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solidFill>
                <a:sysClr val="windowText" lastClr="000000"/>
              </a:solidFill>
              <a:latin typeface="Arial" panose="020B0604020202020204" pitchFamily="34" charset="0"/>
              <a:cs typeface="Arial" panose="020B0604020202020204" pitchFamily="34" charset="0"/>
            </a:rPr>
            <a:t>Source:</a:t>
          </a:r>
          <a:r>
            <a:rPr lang="en-GB" sz="800" kern="1200" baseline="0">
              <a:solidFill>
                <a:sysClr val="windowText" lastClr="000000"/>
              </a:solidFill>
              <a:latin typeface="Arial" panose="020B0604020202020204" pitchFamily="34" charset="0"/>
              <a:cs typeface="Arial" panose="020B0604020202020204" pitchFamily="34" charset="0"/>
            </a:rPr>
            <a:t> Department of Finance</a:t>
          </a:r>
          <a:endParaRPr lang="en-GB" sz="800" kern="12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0.00837</cdr:x>
      <cdr:y>0.55916</cdr:y>
    </cdr:from>
    <cdr:to>
      <cdr:x>0.27965</cdr:x>
      <cdr:y>0.62309</cdr:y>
    </cdr:to>
    <cdr:sp macro="" textlink="">
      <cdr:nvSpPr>
        <cdr:cNvPr id="3" name="TextBox 4">
          <a:extLst xmlns:a="http://schemas.openxmlformats.org/drawingml/2006/main">
            <a:ext uri="{FF2B5EF4-FFF2-40B4-BE49-F238E27FC236}">
              <a16:creationId xmlns:a16="http://schemas.microsoft.com/office/drawing/2014/main" id="{F1ED52C3-6DE9-F999-34A3-04E9BE4206DC}"/>
            </a:ext>
          </a:extLst>
        </cdr:cNvPr>
        <cdr:cNvSpPr txBox="1"/>
      </cdr:nvSpPr>
      <cdr:spPr>
        <a:xfrm xmlns:a="http://schemas.openxmlformats.org/drawingml/2006/main">
          <a:off x="47609" y="2012960"/>
          <a:ext cx="1543040" cy="23017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GB" sz="900" b="1">
              <a:latin typeface="Arial" panose="020B0604020202020204" pitchFamily="34" charset="0"/>
              <a:cs typeface="Arial" panose="020B0604020202020204" pitchFamily="34" charset="0"/>
            </a:rPr>
            <a:t>Departmental allocations</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sonline.sharepoint.com/sites/TM-NIFC-MembersFileshare/Shared%20Documents/2026-28%20Budget/Budget%2026-27-29-30%20Draft%20Charts%20and%20Tables.xlsx" TargetMode="External"/><Relationship Id="rId1" Type="http://schemas.openxmlformats.org/officeDocument/2006/relationships/externalLinkPath" Target="https://nicsonline.sharepoint.com/sites/TM-NIFC-MembersFileshare/Shared%20Documents/2026-28%20Budget/Budget%2026-27-29-30%20Draft%20Charts%20and%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complete"/>
      <sheetName val="partially complete"/>
      <sheetName val="Forward - Figure 1"/>
      <sheetName val="Chart 1.1"/>
      <sheetName val="Table 2.1"/>
      <sheetName val="Table 2.2"/>
      <sheetName val="OFO Summary 2025-26"/>
      <sheetName val="Table 2.3"/>
      <sheetName val="Table 2.4"/>
      <sheetName val="Table 2.5"/>
      <sheetName val="Table 3.1 and 3.2"/>
      <sheetName val="Table 3.3"/>
      <sheetName val="Table 3.4"/>
      <sheetName val="Table 3.5"/>
      <sheetName val="Table 3.6"/>
      <sheetName val="Chart 3.1"/>
      <sheetName val="CDEL Timeseries Real"/>
      <sheetName val="CDEL Timeseries Nominal"/>
      <sheetName val="Chart 3.2"/>
      <sheetName val="Table 3.8 and Chart 3.3"/>
      <sheetName val="Table 3.7"/>
      <sheetName val="Box 1 HMT premium chart"/>
      <sheetName val="DNU Rates chart"/>
      <sheetName val="Chart 3.4"/>
      <sheetName val="Table 3.9"/>
      <sheetName val="Table 3.10"/>
      <sheetName val="Table3.11"/>
      <sheetName val="Table 3.12"/>
      <sheetName val="T3.12 with £559m"/>
      <sheetName val="Table 3.13 wo AB"/>
      <sheetName val="DNU 4.1 and 4.2 and Chart RK)"/>
      <sheetName val="Table 4.1 and 4.2 and Chart"/>
      <sheetName val="Table 4.2"/>
      <sheetName val="Chart 4.1"/>
      <sheetName val="Table 4.3"/>
      <sheetName val="Table 4.3 clean"/>
      <sheetName val="Table 4.4"/>
      <sheetName val="Table 4.4 clean"/>
      <sheetName val="Table 4.5"/>
      <sheetName val="DNU"/>
      <sheetName val="Table 4.6 and 4.7"/>
      <sheetName val="Table 4.6 Clean"/>
      <sheetName val="Table 4.7 Clean"/>
      <sheetName val="Table 4.8"/>
      <sheetName val="Table 4.9"/>
      <sheetName val="Table 4.10"/>
      <sheetName val="Table 4.11"/>
      <sheetName val="Table 4.12 and 4.13"/>
      <sheetName val="RC PPT Table  4.15"/>
      <sheetName val="Table 4.14 and 4.15"/>
      <sheetName val="Table 4.16"/>
      <sheetName val="Table 4.17"/>
      <sheetName val="Table 4.18"/>
      <sheetName val="Table 4.19"/>
      <sheetName val="Table 4.20"/>
      <sheetName val="Charts 4.2"/>
      <sheetName val="Chart 4.3"/>
      <sheetName val="Appendix 1"/>
      <sheetName val="CED Minors capital"/>
      <sheetName val="CED update Jan position"/>
      <sheetName val="CED update 24 25"/>
      <sheetName val="Sheet3"/>
      <sheetName val="Appendix B"/>
      <sheetName val="Appendix RDEL"/>
      <sheetName val="Appendix CDEL"/>
      <sheetName val="Other Sheets &gt;&gt;"/>
      <sheetName val="Table 1.3"/>
      <sheetName val="Chart 3.3 options 1 DNU part"/>
      <sheetName val="DNUChart 3.4 option &amp; Table 3.8"/>
      <sheetName val="Overspend charts"/>
      <sheetName val="GDP Deflators"/>
      <sheetName val="Table 3.1 old"/>
      <sheetName val="Table 3.3 not used"/>
      <sheetName val="Table 3.13 Not in Use"/>
      <sheetName val="Table 4.3a not used"/>
      <sheetName val="Table 4.4 DNU"/>
      <sheetName val="Public as % of total employment"/>
      <sheetName val="NI workforces"/>
      <sheetName val="24-25 Health pay funding gap"/>
      <sheetName val="chart for doc - Pay as % RDEL"/>
      <sheetName val="rising baseline"/>
      <sheetName val="NHS pay review body recs"/>
      <sheetName val="GDP Deflator Series"/>
      <sheetName val="GDP Deflator Series base 19_20"/>
    </sheetNames>
    <sheetDataSet>
      <sheetData sheetId="0"/>
      <sheetData sheetId="1"/>
      <sheetData sheetId="2"/>
      <sheetData sheetId="3"/>
      <sheetData sheetId="4">
        <row r="30">
          <cell r="A30" t="str">
            <v>Education</v>
          </cell>
          <cell r="B30">
            <v>-9.4542589145002669</v>
          </cell>
        </row>
        <row r="31">
          <cell r="A31" t="str">
            <v>Health</v>
          </cell>
          <cell r="B31">
            <v>-4.6903881700554573</v>
          </cell>
        </row>
        <row r="32">
          <cell r="A32" t="str">
            <v>Economy</v>
          </cell>
          <cell r="B32">
            <v>-3.2491660434250988</v>
          </cell>
        </row>
        <row r="33">
          <cell r="A33" t="str">
            <v>Departmental allocations</v>
          </cell>
          <cell r="B33">
            <v>-3.1759649616529071</v>
          </cell>
        </row>
        <row r="34">
          <cell r="A34" t="str">
            <v>Infrastructure</v>
          </cell>
          <cell r="B34">
            <v>-0.93768905021174298</v>
          </cell>
        </row>
        <row r="35">
          <cell r="A35" t="str">
            <v>Communities</v>
          </cell>
          <cell r="B35">
            <v>-0.87673559783046617</v>
          </cell>
        </row>
        <row r="36">
          <cell r="A36" t="str">
            <v>Agriculture etc.</v>
          </cell>
          <cell r="B36">
            <v>2.5705020019509641</v>
          </cell>
        </row>
        <row r="37">
          <cell r="A37" t="str">
            <v>Minor departments</v>
          </cell>
          <cell r="B37">
            <v>3.9207826719517893</v>
          </cell>
        </row>
        <row r="38">
          <cell r="A38" t="str">
            <v>Justice</v>
          </cell>
          <cell r="B38">
            <v>9.6234798877455496</v>
          </cell>
        </row>
        <row r="39">
          <cell r="A39" t="str">
            <v>The Executive Office</v>
          </cell>
          <cell r="B39">
            <v>14.58866892323616</v>
          </cell>
        </row>
        <row r="40">
          <cell r="A40" t="str">
            <v>Finance</v>
          </cell>
          <cell r="B40">
            <v>21.743364986608235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38">
          <cell r="E38">
            <v>8169.669710510977</v>
          </cell>
          <cell r="F38">
            <v>8059.4428716026605</v>
          </cell>
          <cell r="G38">
            <v>-1.3492202599879928</v>
          </cell>
          <cell r="H38">
            <v>8044.8401481317223</v>
          </cell>
          <cell r="I38">
            <v>-0.1811877533419915</v>
          </cell>
          <cell r="J38">
            <v>8049.3564556516058</v>
          </cell>
          <cell r="K38">
            <v>5.6139182839229536E-2</v>
          </cell>
        </row>
        <row r="39">
          <cell r="E39">
            <v>3135.6324072275111</v>
          </cell>
          <cell r="F39">
            <v>3083.1782891034491</v>
          </cell>
          <cell r="G39">
            <v>-1.6728401582773955</v>
          </cell>
          <cell r="H39">
            <v>3086.1438376554956</v>
          </cell>
          <cell r="I39">
            <v>9.6184789654474703E-2</v>
          </cell>
          <cell r="J39">
            <v>3102.4332810440692</v>
          </cell>
          <cell r="K39">
            <v>0.52782515156352627</v>
          </cell>
        </row>
        <row r="40">
          <cell r="E40">
            <v>1374.8834272391684</v>
          </cell>
          <cell r="F40">
            <v>1497.0224609053732</v>
          </cell>
          <cell r="G40">
            <v>8.8835919646995674</v>
          </cell>
          <cell r="H40">
            <v>1394.6799135942676</v>
          </cell>
          <cell r="I40">
            <v>-6.8364069333475861</v>
          </cell>
          <cell r="J40">
            <v>1395.002345020464</v>
          </cell>
          <cell r="K40" t="str">
            <v>-</v>
          </cell>
        </row>
        <row r="41">
          <cell r="E41">
            <v>911.42801632018643</v>
          </cell>
          <cell r="F41">
            <v>876.12968703488264</v>
          </cell>
          <cell r="G41">
            <v>-3.8728598038732462</v>
          </cell>
          <cell r="H41">
            <v>879.63948865019154</v>
          </cell>
          <cell r="I41">
            <v>0.40060297776088949</v>
          </cell>
          <cell r="J41">
            <v>878.03680403955661</v>
          </cell>
          <cell r="K41">
            <v>-0.18219789258145364</v>
          </cell>
        </row>
        <row r="42">
          <cell r="E42">
            <v>778.476782591801</v>
          </cell>
          <cell r="F42">
            <v>774.83313102846341</v>
          </cell>
          <cell r="G42">
            <v>-0.46804884163747185</v>
          </cell>
          <cell r="H42">
            <v>778.84843424804103</v>
          </cell>
          <cell r="I42">
            <v>0.51821522064343895</v>
          </cell>
          <cell r="J42">
            <v>772.33956927232487</v>
          </cell>
          <cell r="K42">
            <v>-0.83570367346251562</v>
          </cell>
        </row>
        <row r="43">
          <cell r="E43">
            <v>581.80202059452108</v>
          </cell>
          <cell r="F43">
            <v>640.75298044210558</v>
          </cell>
          <cell r="G43">
            <v>10.132477674681292</v>
          </cell>
          <cell r="H43">
            <v>640.23744630866952</v>
          </cell>
          <cell r="I43">
            <v>-8.0457547474902968E-2</v>
          </cell>
          <cell r="J43">
            <v>633.54337344476596</v>
          </cell>
          <cell r="K43">
            <v>-1.0455609715580787</v>
          </cell>
        </row>
        <row r="44">
          <cell r="E44">
            <v>619.98445696522242</v>
          </cell>
          <cell r="F44">
            <v>622.31814754787922</v>
          </cell>
          <cell r="G44">
            <v>0.37641114328575925</v>
          </cell>
          <cell r="H44">
            <v>633.43731047562244</v>
          </cell>
          <cell r="I44">
            <v>1.7867328747451874</v>
          </cell>
          <cell r="J44">
            <v>634.91487735610554</v>
          </cell>
          <cell r="K44">
            <v>0.23326173814637641</v>
          </cell>
        </row>
        <row r="45">
          <cell r="E45">
            <v>233.22809403536039</v>
          </cell>
          <cell r="F45">
            <v>270.44089905653755</v>
          </cell>
          <cell r="G45">
            <v>15.955541366099412</v>
          </cell>
          <cell r="H45">
            <v>285.23309480534647</v>
          </cell>
          <cell r="I45">
            <v>5.4696592861557196</v>
          </cell>
          <cell r="J45">
            <v>276.31232133786733</v>
          </cell>
          <cell r="K45">
            <v>-3.1275380136260136</v>
          </cell>
        </row>
        <row r="46">
          <cell r="E46">
            <v>233.23586555274915</v>
          </cell>
          <cell r="F46">
            <v>206.20405866222291</v>
          </cell>
          <cell r="G46">
            <v>-11.589901418661816</v>
          </cell>
          <cell r="H46">
            <v>215.08922792473709</v>
          </cell>
          <cell r="I46">
            <v>4.3089206488746807</v>
          </cell>
          <cell r="J46">
            <v>211.2116023462851</v>
          </cell>
          <cell r="K46">
            <v>-1.8027985947342851</v>
          </cell>
        </row>
        <row r="47">
          <cell r="E47">
            <v>125.86652418884786</v>
          </cell>
          <cell r="F47">
            <v>133.12990146809875</v>
          </cell>
          <cell r="G47">
            <v>5.7706982266015778</v>
          </cell>
          <cell r="H47">
            <v>135.81641156962613</v>
          </cell>
          <cell r="I47">
            <v>2.0179614586217731</v>
          </cell>
          <cell r="J47">
            <v>132.94444580584354</v>
          </cell>
          <cell r="K47">
            <v>-2.1145940542761825</v>
          </cell>
        </row>
        <row r="48">
          <cell r="E48">
            <v>16164.207305226342</v>
          </cell>
          <cell r="F48">
            <v>16163.452426851671</v>
          </cell>
          <cell r="G48">
            <v>-4.670061206326283E-3</v>
          </cell>
          <cell r="H48">
            <v>16093.965313363718</v>
          </cell>
          <cell r="I48">
            <v>-0.4299026696333525</v>
          </cell>
          <cell r="J48">
            <v>16086.095075318892</v>
          </cell>
          <cell r="K48">
            <v>-4.8901795745089578E-2</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08">
          <cell r="G108" t="str">
            <v>124 Barnett top up</v>
          </cell>
        </row>
        <row r="109">
          <cell r="C109" t="str">
            <v>Total public sector</v>
          </cell>
          <cell r="D109" t="str">
            <v>NI</v>
          </cell>
          <cell r="E109">
            <v>146.11865186506489</v>
          </cell>
          <cell r="G109">
            <v>124</v>
          </cell>
        </row>
        <row r="110">
          <cell r="C110" t="str">
            <v>Civil service (comparability adjusted)</v>
          </cell>
          <cell r="D110" t="str">
            <v>NI</v>
          </cell>
          <cell r="E110">
            <v>183.32870578462968</v>
          </cell>
          <cell r="F110">
            <v>23944</v>
          </cell>
          <cell r="G110">
            <v>124</v>
          </cell>
        </row>
        <row r="111">
          <cell r="C111" t="str">
            <v>Health</v>
          </cell>
          <cell r="D111" t="str">
            <v>NI</v>
          </cell>
          <cell r="E111">
            <v>149.22581726098758</v>
          </cell>
          <cell r="F111">
            <v>67432</v>
          </cell>
          <cell r="G111">
            <v>124</v>
          </cell>
        </row>
        <row r="112">
          <cell r="C112" t="str">
            <v>Police</v>
          </cell>
          <cell r="D112" t="str">
            <v>NI</v>
          </cell>
          <cell r="E112">
            <v>137.49211571271846</v>
          </cell>
          <cell r="F112">
            <v>6526</v>
          </cell>
          <cell r="G112">
            <v>124</v>
          </cell>
        </row>
        <row r="113">
          <cell r="C113" t="str">
            <v>Teachers</v>
          </cell>
          <cell r="D113" t="str">
            <v>NI</v>
          </cell>
          <cell r="E113">
            <v>130.67115130628707</v>
          </cell>
          <cell r="F113">
            <v>20123</v>
          </cell>
          <cell r="G113">
            <v>124</v>
          </cell>
        </row>
        <row r="114">
          <cell r="C114" t="str">
            <v>Civil service</v>
          </cell>
          <cell r="D114" t="str">
            <v>NI</v>
          </cell>
          <cell r="E114">
            <v>123.32185772074529</v>
          </cell>
          <cell r="G114">
            <v>124</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3" Type="http://schemas.openxmlformats.org/officeDocument/2006/relationships/hyperlink" Target="https://www.finance-ni.gov.uk/sites/default/files/2025-12/Oral%20Statement%20-%202025-26%20December%20Monitoring%20Round_1.pdf" TargetMode="External"/><Relationship Id="rId2" Type="http://schemas.openxmlformats.org/officeDocument/2006/relationships/hyperlink" Target="https://www.justice-ni.gov.uk/news/long-confirms-psni-recruitment-funding-and-police-officer-pay-uplift" TargetMode="External"/><Relationship Id="rId1" Type="http://schemas.openxmlformats.org/officeDocument/2006/relationships/hyperlink" Target="https://www.education-ni.gov.uk/news/givan-childcare-reforms-could-cut-costs-families-over-50"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ifs.org.uk/publications/scottish-public-sector-employment-and-pay" TargetMode="Externa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C0A58-2904-4C08-9AF8-6521076BB0D3}">
  <dimension ref="A1:E42"/>
  <sheetViews>
    <sheetView showGridLines="0" workbookViewId="0">
      <selection activeCell="D8" sqref="D8"/>
    </sheetView>
  </sheetViews>
  <sheetFormatPr defaultColWidth="8.81640625" defaultRowHeight="13.15" customHeight="1" x14ac:dyDescent="0.35"/>
  <cols>
    <col min="1" max="1" width="14.26953125" style="52" customWidth="1"/>
    <col min="2" max="2" width="101.26953125" style="52" customWidth="1"/>
    <col min="3" max="3" width="5.26953125" style="52" customWidth="1"/>
    <col min="4" max="4" width="14.26953125" style="52" customWidth="1"/>
    <col min="5" max="5" width="82.54296875" style="52" customWidth="1"/>
    <col min="6" max="16384" width="8.81640625" style="52"/>
  </cols>
  <sheetData>
    <row r="1" spans="1:5" ht="13.15" customHeight="1" x14ac:dyDescent="0.35">
      <c r="A1" s="879" t="s">
        <v>0</v>
      </c>
      <c r="B1" s="879"/>
      <c r="C1" s="879"/>
      <c r="D1" s="879"/>
      <c r="E1" s="879"/>
    </row>
    <row r="4" spans="1:5" ht="13.15" customHeight="1" x14ac:dyDescent="0.35">
      <c r="A4" s="53" t="s">
        <v>1</v>
      </c>
      <c r="B4" s="53" t="s">
        <v>2</v>
      </c>
      <c r="D4" s="53" t="s">
        <v>3</v>
      </c>
      <c r="E4" s="53" t="s">
        <v>4</v>
      </c>
    </row>
    <row r="5" spans="1:5" ht="13.15" customHeight="1" x14ac:dyDescent="0.35">
      <c r="A5" s="839" t="s">
        <v>5</v>
      </c>
      <c r="B5" s="52" t="s">
        <v>6</v>
      </c>
      <c r="D5" s="839" t="s">
        <v>7</v>
      </c>
      <c r="E5" s="52" t="s">
        <v>8</v>
      </c>
    </row>
    <row r="6" spans="1:5" ht="13.15" customHeight="1" x14ac:dyDescent="0.35">
      <c r="D6" s="839" t="s">
        <v>9</v>
      </c>
      <c r="E6" s="52" t="s">
        <v>10</v>
      </c>
    </row>
    <row r="7" spans="1:5" ht="13.15" customHeight="1" x14ac:dyDescent="0.35">
      <c r="D7" s="839" t="s">
        <v>11</v>
      </c>
      <c r="E7" s="52" t="s">
        <v>12</v>
      </c>
    </row>
    <row r="8" spans="1:5" ht="13.15" customHeight="1" x14ac:dyDescent="0.35">
      <c r="A8" s="53" t="s">
        <v>13</v>
      </c>
      <c r="B8" s="53" t="s">
        <v>14</v>
      </c>
      <c r="D8" s="839" t="s">
        <v>15</v>
      </c>
      <c r="E8" s="52" t="s">
        <v>16</v>
      </c>
    </row>
    <row r="9" spans="1:5" ht="13.15" customHeight="1" x14ac:dyDescent="0.35">
      <c r="A9" s="839" t="s">
        <v>17</v>
      </c>
      <c r="B9" s="52" t="s">
        <v>18</v>
      </c>
      <c r="D9" s="839" t="s">
        <v>19</v>
      </c>
      <c r="E9" s="52" t="s">
        <v>20</v>
      </c>
    </row>
    <row r="10" spans="1:5" ht="13.15" customHeight="1" x14ac:dyDescent="0.35">
      <c r="A10" s="839" t="s">
        <v>21</v>
      </c>
      <c r="B10" s="52" t="s">
        <v>22</v>
      </c>
      <c r="D10" s="839" t="s">
        <v>23</v>
      </c>
      <c r="E10" s="52" t="s">
        <v>24</v>
      </c>
    </row>
    <row r="11" spans="1:5" ht="13.15" customHeight="1" x14ac:dyDescent="0.35">
      <c r="A11" s="839" t="s">
        <v>25</v>
      </c>
      <c r="B11" s="52" t="s">
        <v>26</v>
      </c>
      <c r="D11" s="839" t="s">
        <v>27</v>
      </c>
      <c r="E11" s="52" t="s">
        <v>28</v>
      </c>
    </row>
    <row r="12" spans="1:5" ht="13.15" customHeight="1" x14ac:dyDescent="0.35">
      <c r="A12" s="839" t="s">
        <v>29</v>
      </c>
      <c r="B12" s="52" t="s">
        <v>30</v>
      </c>
      <c r="D12" s="839" t="s">
        <v>31</v>
      </c>
      <c r="E12" s="52" t="s">
        <v>32</v>
      </c>
    </row>
    <row r="13" spans="1:5" ht="13.15" customHeight="1" x14ac:dyDescent="0.35">
      <c r="A13" s="839" t="s">
        <v>33</v>
      </c>
      <c r="B13" s="52" t="s">
        <v>34</v>
      </c>
      <c r="D13" s="839" t="s">
        <v>35</v>
      </c>
      <c r="E13" s="52" t="s">
        <v>36</v>
      </c>
    </row>
    <row r="14" spans="1:5" ht="13.15" customHeight="1" x14ac:dyDescent="0.35">
      <c r="A14" s="839" t="s">
        <v>37</v>
      </c>
      <c r="B14" s="52" t="s">
        <v>38</v>
      </c>
      <c r="D14" s="839" t="s">
        <v>39</v>
      </c>
      <c r="E14" s="52" t="s">
        <v>40</v>
      </c>
    </row>
    <row r="15" spans="1:5" ht="13.15" customHeight="1" x14ac:dyDescent="0.35">
      <c r="A15" s="839" t="s">
        <v>41</v>
      </c>
      <c r="B15" s="52" t="s">
        <v>42</v>
      </c>
      <c r="D15" s="839" t="s">
        <v>43</v>
      </c>
      <c r="E15" s="52" t="s">
        <v>44</v>
      </c>
    </row>
    <row r="16" spans="1:5" ht="13.15" customHeight="1" x14ac:dyDescent="0.35">
      <c r="A16" s="839" t="s">
        <v>45</v>
      </c>
      <c r="B16" s="52" t="s">
        <v>46</v>
      </c>
      <c r="D16" s="839" t="s">
        <v>47</v>
      </c>
      <c r="E16" s="52" t="s">
        <v>48</v>
      </c>
    </row>
    <row r="17" spans="1:5" ht="13.15" customHeight="1" x14ac:dyDescent="0.35">
      <c r="A17" s="839" t="s">
        <v>49</v>
      </c>
      <c r="B17" s="52" t="s">
        <v>50</v>
      </c>
      <c r="D17" s="839" t="s">
        <v>51</v>
      </c>
      <c r="E17" s="52" t="s">
        <v>52</v>
      </c>
    </row>
    <row r="18" spans="1:5" ht="13.15" customHeight="1" x14ac:dyDescent="0.35">
      <c r="D18" s="839" t="s">
        <v>53</v>
      </c>
      <c r="E18" s="52" t="s">
        <v>54</v>
      </c>
    </row>
    <row r="19" spans="1:5" ht="13.15" customHeight="1" x14ac:dyDescent="0.35">
      <c r="A19" s="53" t="s">
        <v>55</v>
      </c>
      <c r="B19" s="53" t="s">
        <v>56</v>
      </c>
      <c r="D19" s="839" t="s">
        <v>57</v>
      </c>
      <c r="E19" s="52" t="s">
        <v>58</v>
      </c>
    </row>
    <row r="20" spans="1:5" ht="13.15" customHeight="1" x14ac:dyDescent="0.35">
      <c r="A20" s="839" t="s">
        <v>59</v>
      </c>
      <c r="B20" s="52" t="s">
        <v>60</v>
      </c>
      <c r="D20" s="839" t="s">
        <v>61</v>
      </c>
      <c r="E20" s="52" t="s">
        <v>62</v>
      </c>
    </row>
    <row r="21" spans="1:5" ht="13.15" customHeight="1" x14ac:dyDescent="0.35">
      <c r="D21" s="839" t="s">
        <v>63</v>
      </c>
      <c r="E21" s="52" t="s">
        <v>64</v>
      </c>
    </row>
    <row r="22" spans="1:5" ht="13.15" customHeight="1" x14ac:dyDescent="0.35">
      <c r="D22" s="839" t="s">
        <v>65</v>
      </c>
      <c r="E22" s="52" t="s">
        <v>66</v>
      </c>
    </row>
    <row r="23" spans="1:5" ht="13.15" customHeight="1" x14ac:dyDescent="0.35">
      <c r="D23" s="839" t="s">
        <v>67</v>
      </c>
      <c r="E23" s="52" t="s">
        <v>68</v>
      </c>
    </row>
    <row r="24" spans="1:5" ht="13.15" customHeight="1" x14ac:dyDescent="0.35">
      <c r="D24" s="839" t="s">
        <v>69</v>
      </c>
      <c r="E24" s="52" t="s">
        <v>70</v>
      </c>
    </row>
    <row r="25" spans="1:5" ht="13.15" customHeight="1" x14ac:dyDescent="0.35">
      <c r="D25" s="839" t="s">
        <v>71</v>
      </c>
      <c r="E25" s="52" t="s">
        <v>72</v>
      </c>
    </row>
    <row r="26" spans="1:5" ht="13.15" customHeight="1" x14ac:dyDescent="0.35">
      <c r="D26" s="839" t="s">
        <v>73</v>
      </c>
      <c r="E26" s="52" t="s">
        <v>74</v>
      </c>
    </row>
    <row r="27" spans="1:5" ht="13.15" customHeight="1" x14ac:dyDescent="0.35">
      <c r="D27" s="839" t="s">
        <v>75</v>
      </c>
      <c r="E27" s="52" t="s">
        <v>76</v>
      </c>
    </row>
    <row r="28" spans="1:5" ht="13.15" customHeight="1" x14ac:dyDescent="0.35">
      <c r="D28" s="839" t="s">
        <v>77</v>
      </c>
      <c r="E28" s="52" t="s">
        <v>78</v>
      </c>
    </row>
    <row r="29" spans="1:5" ht="13.15" customHeight="1" x14ac:dyDescent="0.35">
      <c r="D29" s="839" t="s">
        <v>79</v>
      </c>
      <c r="E29" s="52" t="s">
        <v>80</v>
      </c>
    </row>
    <row r="30" spans="1:5" ht="13.15" customHeight="1" x14ac:dyDescent="0.35">
      <c r="D30" s="839" t="s">
        <v>81</v>
      </c>
      <c r="E30" s="52" t="s">
        <v>82</v>
      </c>
    </row>
    <row r="31" spans="1:5" ht="13.15" customHeight="1" x14ac:dyDescent="0.35">
      <c r="D31" s="839" t="s">
        <v>83</v>
      </c>
      <c r="E31" s="52" t="s">
        <v>84</v>
      </c>
    </row>
    <row r="32" spans="1:5" ht="13.15" customHeight="1" x14ac:dyDescent="0.35">
      <c r="D32" s="839" t="s">
        <v>85</v>
      </c>
      <c r="E32" s="52" t="s">
        <v>86</v>
      </c>
    </row>
    <row r="33" spans="4:5" ht="13.15" customHeight="1" x14ac:dyDescent="0.35">
      <c r="D33" s="839" t="s">
        <v>87</v>
      </c>
      <c r="E33" s="52" t="s">
        <v>88</v>
      </c>
    </row>
    <row r="34" spans="4:5" ht="13.15" customHeight="1" x14ac:dyDescent="0.35">
      <c r="D34" s="839" t="s">
        <v>89</v>
      </c>
      <c r="E34" s="52" t="s">
        <v>90</v>
      </c>
    </row>
    <row r="35" spans="4:5" ht="13.15" customHeight="1" x14ac:dyDescent="0.25">
      <c r="D35" s="843" t="s">
        <v>91</v>
      </c>
      <c r="E35" s="52" t="s">
        <v>92</v>
      </c>
    </row>
    <row r="36" spans="4:5" ht="13.15" customHeight="1" x14ac:dyDescent="0.35">
      <c r="D36" s="839" t="s">
        <v>93</v>
      </c>
      <c r="E36" s="52" t="s">
        <v>94</v>
      </c>
    </row>
    <row r="37" spans="4:5" ht="13.15" customHeight="1" x14ac:dyDescent="0.35">
      <c r="D37" s="839" t="s">
        <v>95</v>
      </c>
      <c r="E37" s="52" t="s">
        <v>96</v>
      </c>
    </row>
    <row r="38" spans="4:5" ht="13.15" customHeight="1" x14ac:dyDescent="0.35">
      <c r="D38" s="839" t="s">
        <v>97</v>
      </c>
      <c r="E38" s="52" t="s">
        <v>98</v>
      </c>
    </row>
    <row r="39" spans="4:5" ht="13.15" customHeight="1" x14ac:dyDescent="0.35">
      <c r="D39" s="839" t="s">
        <v>99</v>
      </c>
      <c r="E39" s="52" t="s">
        <v>100</v>
      </c>
    </row>
    <row r="40" spans="4:5" ht="13.15" customHeight="1" x14ac:dyDescent="0.35">
      <c r="D40" s="839" t="s">
        <v>101</v>
      </c>
      <c r="E40" s="52" t="s">
        <v>102</v>
      </c>
    </row>
    <row r="41" spans="4:5" ht="13.15" customHeight="1" x14ac:dyDescent="0.35">
      <c r="D41" s="839" t="s">
        <v>103</v>
      </c>
      <c r="E41" s="52" t="s">
        <v>104</v>
      </c>
    </row>
    <row r="42" spans="4:5" ht="13.15" customHeight="1" x14ac:dyDescent="0.35">
      <c r="D42" s="839" t="s">
        <v>105</v>
      </c>
      <c r="E42" s="52" t="s">
        <v>106</v>
      </c>
    </row>
  </sheetData>
  <mergeCells count="1">
    <mergeCell ref="A1:E1"/>
  </mergeCells>
  <phoneticPr fontId="49" type="noConversion"/>
  <hyperlinks>
    <hyperlink ref="A5" location="'Figure 1'!A1" display="Figure 1" xr:uid="{8455072F-0562-4703-9630-0349D1FA122F}"/>
    <hyperlink ref="A9" location="'Chart 1.1'!A1" display="Chart 1.1" xr:uid="{E623666D-F049-447F-AD31-157B3FB8348E}"/>
    <hyperlink ref="A10" location="'Chart 3.1'!A1" display="Chart 3.1" xr:uid="{22A98A4A-FFB2-4F20-A8C6-AF5635365E98}"/>
    <hyperlink ref="A11" location="'Chart 3.2'!A1" display="Chart 3.2" xr:uid="{CAE95897-F28F-4B53-82F5-337E336F4477}"/>
    <hyperlink ref="A12" location="'Chart 3.3'!A1" display="Chart 3.3" xr:uid="{653D0519-D65B-4E15-AF3D-423B3A1CA593}"/>
    <hyperlink ref="A13" location="'Box 1 Chart'!A1" display="Box 1 Chart" xr:uid="{78B32E0E-9726-41A4-B98F-3C4CCE8D4605}"/>
    <hyperlink ref="A14" location="'Chart 3.4'!A1" display="Chart 3.4" xr:uid="{0E37F5FA-04E5-4DC1-AF54-528D53D725DF}"/>
    <hyperlink ref="A15" location="'Chart 4.1'!A1" display="Chart 4.1" xr:uid="{95686C5F-1793-44D5-AE65-94BC2B3D5AE8}"/>
    <hyperlink ref="A16" location="'Chart 4.2'!A1" display="Chart 4.2" xr:uid="{A97595CA-3FE6-499D-B330-10C91F3AA31A}"/>
    <hyperlink ref="A17" location="'Chart 4.3'!A1" display="Chart 4.3" xr:uid="{B0205C22-B8B8-47C1-B1D8-C9B398E8A083}"/>
    <hyperlink ref="A20" location="'Appendix 1'!A1" display="Table A1" xr:uid="{DD403433-643C-448D-9584-7A651D47DE85}"/>
    <hyperlink ref="D5" location="'Table 2.1'!A1" display="Table 2.1" xr:uid="{F6060CF9-0196-477F-8F24-CBF436C0E508}"/>
    <hyperlink ref="D6" location="'Table 2.2'!A1" display="Table 2.2" xr:uid="{71676BB8-FA3C-41CE-ADFA-77CCA6C973F9}"/>
    <hyperlink ref="D7" location="'Table 2.3'!A1" display="Table 2.3" xr:uid="{78ADB4D8-72BF-4C39-A621-8AB5D8468614}"/>
    <hyperlink ref="D8" location="'Table 2.4'!A1" display="Table 2.4" xr:uid="{B45C676A-C150-4783-B993-64FBDF92C9D9}"/>
    <hyperlink ref="D9" location="'Table 2.5'!A1" display="Table 2.5" xr:uid="{2453A451-CB63-4B4A-861F-7387E7A8B1B6}"/>
    <hyperlink ref="D10" location="'Table 3.1'!A1" display="Table 3.1" xr:uid="{63191BC0-4736-427E-B03F-A73B2FAB6498}"/>
    <hyperlink ref="D11" location="'Table 3.2'!A1" display="Table 3.2" xr:uid="{365B1953-2189-4C7B-A370-38A830CC7EE5}"/>
    <hyperlink ref="D12" location="'Table 3.3'!A1" display="Table 3.3" xr:uid="{C2BA7640-C102-4388-B1EF-296685457605}"/>
    <hyperlink ref="D13" location="'Table 3.4'!A1" display="Table 3.4" xr:uid="{8A571D24-292A-4972-AFD3-AA233BA8ED7A}"/>
    <hyperlink ref="D14" location="'Table 3.5'!A1" display="Table 3.5" xr:uid="{ADEC16E3-CB7C-451F-B0FA-BC871F5E68B3}"/>
    <hyperlink ref="D15" location="'Table 3.6'!A1" display="Table 3.6" xr:uid="{3856BE8F-E3FA-44CC-A216-7162926DD21D}"/>
    <hyperlink ref="D16" location="'Table 3.7'!A1" display="Table 3.7" xr:uid="{CB3B1748-1358-4F3C-948E-A0A9F7E830D6}"/>
    <hyperlink ref="D17" location="'Table 3.8'!A1" display="Table 3.8" xr:uid="{2FC36A6F-B586-4A5D-8ADB-E20E188F5C93}"/>
    <hyperlink ref="D18" location="'Table 3.9'!A1" display="Table 3.9" xr:uid="{93C3D1D4-B519-440F-BFE5-7628711A3440}"/>
    <hyperlink ref="D19" location="'Table 3.10'!A1" display="Table 3.10" xr:uid="{AA26722E-C662-4F83-B8CD-BE9065341097}"/>
    <hyperlink ref="D20" location="'Table 3.11'!A1" display="Table 3.11" xr:uid="{A5769863-6FAA-478A-ACB1-465A8F93BEBC}"/>
    <hyperlink ref="D21" location="'Table 3.12'!A1" display="Table 3.12" xr:uid="{A59BDBB1-2E1F-481F-8EDA-FE1D606F5873}"/>
    <hyperlink ref="D22" location="'Table 3.13'!A1" display="Table 3.13" xr:uid="{40571493-0978-47A7-8915-6DD94C161C36}"/>
    <hyperlink ref="D23" location="'Table 4.1'!A1" display="Table 4.1" xr:uid="{8A5EE63F-5F6D-4893-9FA2-569CC389238C}"/>
    <hyperlink ref="D24" location="'Table 4.2'!A1" display="Table 4.2" xr:uid="{29A36732-05B4-400C-9434-B3B8D668C280}"/>
    <hyperlink ref="D25" location="'Table 4.3'!A1" display="Table 4.3" xr:uid="{F2D4AF01-AB60-4B89-B431-1745188BE26A}"/>
    <hyperlink ref="D26" location="'Table 4.4'!A1" display="Table 4.4" xr:uid="{CACECCF1-977F-453B-B98C-F3154B223532}"/>
    <hyperlink ref="D27" location="'Table 4.5'!A1" display="Table 4.5" xr:uid="{486C09FE-E62D-458C-B044-AA815B465658}"/>
    <hyperlink ref="D28" location="'Table 4.6'!A1" display="Table 4.6" xr:uid="{82AB8581-0730-4953-844E-323D8B2F4B3F}"/>
    <hyperlink ref="D29" location="'Table 4.7'!A1" display="Table 4.7" xr:uid="{3DDE6400-024F-4913-9C6F-205FBBA18A02}"/>
    <hyperlink ref="D30" location="'Table 4.8'!A1" display="Table 4.8" xr:uid="{A1B862EA-153D-4EA6-8284-5223F64D5A49}"/>
    <hyperlink ref="D31" location="'Table 4.9'!A1" display="Table 4.9" xr:uid="{C90607D9-6EE1-4DB1-880B-6D669C6905D4}"/>
    <hyperlink ref="D32" location="'Table 4.10'!A1" display="Table 4.10" xr:uid="{7F9BFA42-A3F9-479E-B094-E14C24935953}"/>
    <hyperlink ref="D33" location="'Table 4.11'!A1" display="Table 4.11" xr:uid="{FDA3D319-CEA4-4366-B9B9-29C72B9D8298}"/>
    <hyperlink ref="D34" location="'Table 4.12'!A1" display="Table 4.12" xr:uid="{BD8FB580-E9FD-4951-B996-C87461C5698E}"/>
    <hyperlink ref="D36" location="'Table 4.14'!A1" display="Table 4.14" xr:uid="{64942C5A-91D9-4B94-87AC-D70C780FA583}"/>
    <hyperlink ref="D37" location="'Table 4.15'!A1" display="Table 4.15" xr:uid="{B91E9A70-4A77-4C87-9309-B2A73C4108A6}"/>
    <hyperlink ref="D38" location="'Table 4.16'!A1" display="Table 4.16" xr:uid="{1B44DBDF-3F1C-476C-B103-EFA6211ACB25}"/>
    <hyperlink ref="D39" location="'Table 4.17'!A1" display="Table 4.17" xr:uid="{83CA2D49-256B-4D31-A5E7-9302D2A1F7F3}"/>
    <hyperlink ref="D40" location="'Table 4.18'!A1" display="Table 4.18" xr:uid="{3C350D81-9026-44BA-9201-B42D8EA49492}"/>
    <hyperlink ref="D41" location="'Table 4.19'!A1" display="Table 4.19" xr:uid="{32BF9880-7F04-4E10-9A78-E0E046F54602}"/>
    <hyperlink ref="D42" location="'Table 4.20'!A1" display="Table 4.20" xr:uid="{04F18CA6-A021-4974-A939-C82D450606E4}"/>
    <hyperlink ref="D35" location="'Table 4.13'!A1" display="Table 4.13" xr:uid="{3C5D0F22-B1D7-42CC-BCC0-1F99229CA41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F6A9-DAE6-4F6E-94BD-D6F7B90170E3}">
  <dimension ref="A1:F12"/>
  <sheetViews>
    <sheetView showGridLines="0" workbookViewId="0">
      <selection activeCell="I31" sqref="I31"/>
    </sheetView>
  </sheetViews>
  <sheetFormatPr defaultRowHeight="14.5" x14ac:dyDescent="0.35"/>
  <cols>
    <col min="2" max="2" width="42.26953125" customWidth="1"/>
    <col min="3" max="3" width="9.26953125" customWidth="1"/>
    <col min="4" max="6" width="10.7265625" customWidth="1"/>
  </cols>
  <sheetData>
    <row r="1" spans="1:6" x14ac:dyDescent="0.35">
      <c r="A1" s="6" t="s">
        <v>107</v>
      </c>
    </row>
    <row r="3" spans="1:6" x14ac:dyDescent="0.35">
      <c r="B3" s="7" t="s">
        <v>211</v>
      </c>
    </row>
    <row r="4" spans="1:6" ht="1.9" customHeight="1" x14ac:dyDescent="0.35">
      <c r="B4" s="5"/>
    </row>
    <row r="5" spans="1:6" ht="12" customHeight="1" x14ac:dyDescent="0.35">
      <c r="B5" s="100" t="s">
        <v>110</v>
      </c>
      <c r="C5" s="101"/>
      <c r="D5" s="101"/>
      <c r="E5" s="101"/>
      <c r="F5" s="102"/>
    </row>
    <row r="6" spans="1:6" ht="12" customHeight="1" x14ac:dyDescent="0.35">
      <c r="B6" s="103"/>
      <c r="C6" s="104" t="s">
        <v>201</v>
      </c>
      <c r="D6" s="104" t="s">
        <v>202</v>
      </c>
      <c r="E6" s="104" t="s">
        <v>203</v>
      </c>
      <c r="F6" s="104" t="s">
        <v>204</v>
      </c>
    </row>
    <row r="7" spans="1:6" ht="13.5" customHeight="1" x14ac:dyDescent="0.35">
      <c r="B7" s="105" t="s">
        <v>205</v>
      </c>
      <c r="C7" s="106">
        <v>16348</v>
      </c>
      <c r="D7" s="106">
        <v>16834.7</v>
      </c>
      <c r="E7" s="106">
        <v>17334.3</v>
      </c>
      <c r="F7" s="116" t="s">
        <v>184</v>
      </c>
    </row>
    <row r="8" spans="1:6" ht="13.5" customHeight="1" x14ac:dyDescent="0.35">
      <c r="B8" s="107" t="s">
        <v>206</v>
      </c>
      <c r="C8" s="117">
        <f t="shared" ref="C8:F8" si="0">C9+C10</f>
        <v>2430.7999999999997</v>
      </c>
      <c r="D8" s="117">
        <f t="shared" si="0"/>
        <v>2400.5</v>
      </c>
      <c r="E8" s="117">
        <f t="shared" si="0"/>
        <v>2420.7999999999997</v>
      </c>
      <c r="F8" s="117">
        <f t="shared" si="0"/>
        <v>2436.6999999999998</v>
      </c>
    </row>
    <row r="9" spans="1:6" ht="13.5" customHeight="1" x14ac:dyDescent="0.35">
      <c r="B9" s="108" t="s">
        <v>207</v>
      </c>
      <c r="C9" s="76">
        <v>2339.1</v>
      </c>
      <c r="D9" s="76">
        <v>2307.9</v>
      </c>
      <c r="E9" s="76">
        <v>2302.1</v>
      </c>
      <c r="F9" s="76">
        <v>2296</v>
      </c>
    </row>
    <row r="10" spans="1:6" ht="13.5" customHeight="1" thickBot="1" x14ac:dyDescent="0.4">
      <c r="B10" s="108" t="s">
        <v>208</v>
      </c>
      <c r="C10" s="76">
        <v>91.7</v>
      </c>
      <c r="D10" s="76">
        <v>92.6</v>
      </c>
      <c r="E10" s="76">
        <v>118.7</v>
      </c>
      <c r="F10" s="76">
        <v>140.69999999999999</v>
      </c>
    </row>
    <row r="11" spans="1:6" ht="15" thickBot="1" x14ac:dyDescent="0.4">
      <c r="B11" s="109" t="s">
        <v>209</v>
      </c>
      <c r="C11" s="118">
        <f t="shared" ref="C11:E11" si="1">C7+C8</f>
        <v>18778.8</v>
      </c>
      <c r="D11" s="118">
        <f t="shared" si="1"/>
        <v>19235.2</v>
      </c>
      <c r="E11" s="118">
        <f t="shared" si="1"/>
        <v>19755.099999999999</v>
      </c>
      <c r="F11" s="118">
        <v>2437</v>
      </c>
    </row>
    <row r="12" spans="1:6" ht="18" customHeight="1" x14ac:dyDescent="0.35">
      <c r="B12" s="119" t="s">
        <v>175</v>
      </c>
    </row>
  </sheetData>
  <hyperlinks>
    <hyperlink ref="A1" location="Index!A1" display="Return to Index" xr:uid="{3A546D1C-8891-4A8D-8158-F93E5F81DC6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B3A5-5581-4D97-865B-93D6C97A4E00}">
  <dimension ref="A1:F10"/>
  <sheetViews>
    <sheetView showGridLines="0" workbookViewId="0">
      <selection activeCell="B7" sqref="B7"/>
    </sheetView>
  </sheetViews>
  <sheetFormatPr defaultRowHeight="14.5" x14ac:dyDescent="0.35"/>
  <cols>
    <col min="2" max="2" width="33.7265625" customWidth="1"/>
    <col min="3" max="6" width="12.7265625" customWidth="1"/>
  </cols>
  <sheetData>
    <row r="1" spans="1:6" x14ac:dyDescent="0.35">
      <c r="A1" s="6" t="s">
        <v>107</v>
      </c>
    </row>
    <row r="3" spans="1:6" x14ac:dyDescent="0.35">
      <c r="B3" s="7" t="s">
        <v>212</v>
      </c>
    </row>
    <row r="4" spans="1:6" ht="1.1499999999999999" customHeight="1" x14ac:dyDescent="0.35">
      <c r="B4" s="7"/>
    </row>
    <row r="5" spans="1:6" ht="12" customHeight="1" x14ac:dyDescent="0.35">
      <c r="B5" s="120" t="s">
        <v>110</v>
      </c>
      <c r="C5" s="1"/>
      <c r="D5" s="1"/>
      <c r="E5" s="1"/>
      <c r="F5" s="1"/>
    </row>
    <row r="6" spans="1:6" ht="14.5" customHeight="1" x14ac:dyDescent="0.35">
      <c r="B6" s="123"/>
      <c r="C6" s="124" t="s">
        <v>201</v>
      </c>
      <c r="D6" s="125" t="s">
        <v>202</v>
      </c>
      <c r="E6" s="125" t="s">
        <v>203</v>
      </c>
      <c r="F6" s="126" t="s">
        <v>204</v>
      </c>
    </row>
    <row r="7" spans="1:6" ht="13.5" customHeight="1" x14ac:dyDescent="0.35">
      <c r="B7" s="89" t="s">
        <v>213</v>
      </c>
      <c r="C7" s="127">
        <v>132</v>
      </c>
      <c r="D7" s="127">
        <v>89.3</v>
      </c>
      <c r="E7" s="127">
        <v>2.2000000000000002</v>
      </c>
      <c r="F7" s="90" t="s">
        <v>184</v>
      </c>
    </row>
    <row r="8" spans="1:6" ht="13.5" customHeight="1" thickBot="1" x14ac:dyDescent="0.4">
      <c r="B8" s="128" t="s">
        <v>214</v>
      </c>
      <c r="C8" s="129">
        <v>9.6999999999999993</v>
      </c>
      <c r="D8" s="129">
        <v>83.9</v>
      </c>
      <c r="E8" s="129">
        <v>1.6</v>
      </c>
      <c r="F8" s="130">
        <v>34.799999999999997</v>
      </c>
    </row>
    <row r="9" spans="1:6" ht="17.5" customHeight="1" thickBot="1" x14ac:dyDescent="0.4">
      <c r="B9" s="131" t="s">
        <v>209</v>
      </c>
      <c r="C9" s="132">
        <f>SUM(C7:C8)</f>
        <v>141.69999999999999</v>
      </c>
      <c r="D9" s="132">
        <f>SUM(D7:D8)</f>
        <v>173.2</v>
      </c>
      <c r="E9" s="132">
        <f>SUM(E7:E8)</f>
        <v>3.8000000000000003</v>
      </c>
      <c r="F9" s="132">
        <f>SUM(F7:F8)</f>
        <v>34.799999999999997</v>
      </c>
    </row>
    <row r="10" spans="1:6" ht="19.149999999999999" customHeight="1" x14ac:dyDescent="0.35">
      <c r="B10" s="73" t="s">
        <v>175</v>
      </c>
    </row>
  </sheetData>
  <hyperlinks>
    <hyperlink ref="A1" location="Index!A1" display="Return to Index" xr:uid="{41665F8C-9EDA-4B7F-BDBE-61526DEB312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6AE6E-7D58-4591-B959-544633D5778D}">
  <dimension ref="A1:E21"/>
  <sheetViews>
    <sheetView showGridLines="0" workbookViewId="0">
      <selection activeCell="G29" sqref="G29"/>
    </sheetView>
  </sheetViews>
  <sheetFormatPr defaultRowHeight="14.5" x14ac:dyDescent="0.35"/>
  <cols>
    <col min="2" max="2" width="41.453125" customWidth="1"/>
    <col min="3" max="5" width="14.54296875" customWidth="1"/>
  </cols>
  <sheetData>
    <row r="1" spans="1:5" x14ac:dyDescent="0.35">
      <c r="A1" s="6" t="s">
        <v>107</v>
      </c>
    </row>
    <row r="2" spans="1:5" x14ac:dyDescent="0.35">
      <c r="A2" s="6"/>
    </row>
    <row r="3" spans="1:5" x14ac:dyDescent="0.35">
      <c r="B3" s="7" t="s">
        <v>215</v>
      </c>
    </row>
    <row r="4" spans="1:5" ht="1.1499999999999999" customHeight="1" x14ac:dyDescent="0.35">
      <c r="B4" s="7"/>
    </row>
    <row r="5" spans="1:5" x14ac:dyDescent="0.35">
      <c r="B5" s="133" t="s">
        <v>110</v>
      </c>
      <c r="C5" s="1"/>
      <c r="D5" s="1"/>
      <c r="E5" s="1"/>
    </row>
    <row r="6" spans="1:5" x14ac:dyDescent="0.35">
      <c r="B6" s="134"/>
      <c r="C6" s="125" t="s">
        <v>201</v>
      </c>
      <c r="D6" s="125" t="s">
        <v>202</v>
      </c>
      <c r="E6" s="125" t="s">
        <v>203</v>
      </c>
    </row>
    <row r="7" spans="1:5" ht="13.5" customHeight="1" x14ac:dyDescent="0.35">
      <c r="B7" s="135" t="s">
        <v>113</v>
      </c>
      <c r="C7" s="136">
        <v>26</v>
      </c>
      <c r="D7" s="136">
        <v>19.5</v>
      </c>
      <c r="E7" s="137" t="s">
        <v>184</v>
      </c>
    </row>
    <row r="8" spans="1:5" ht="13.5" customHeight="1" x14ac:dyDescent="0.35">
      <c r="B8" s="135" t="s">
        <v>112</v>
      </c>
      <c r="C8" s="136">
        <v>26.6</v>
      </c>
      <c r="D8" s="136">
        <v>19.8</v>
      </c>
      <c r="E8" s="137" t="s">
        <v>184</v>
      </c>
    </row>
    <row r="9" spans="1:5" ht="13.5" customHeight="1" x14ac:dyDescent="0.35">
      <c r="B9" s="135" t="s">
        <v>117</v>
      </c>
      <c r="C9" s="136">
        <v>10</v>
      </c>
      <c r="D9" s="136">
        <v>6.5</v>
      </c>
      <c r="E9" s="137" t="s">
        <v>184</v>
      </c>
    </row>
    <row r="10" spans="1:5" ht="13.5" customHeight="1" x14ac:dyDescent="0.35">
      <c r="B10" s="135" t="s">
        <v>120</v>
      </c>
      <c r="C10" s="136">
        <v>10</v>
      </c>
      <c r="D10" s="136">
        <v>6.5</v>
      </c>
      <c r="E10" s="137" t="s">
        <v>184</v>
      </c>
    </row>
    <row r="11" spans="1:5" ht="13.5" customHeight="1" x14ac:dyDescent="0.35">
      <c r="B11" s="135" t="s">
        <v>114</v>
      </c>
      <c r="C11" s="136">
        <v>10</v>
      </c>
      <c r="D11" s="136">
        <v>6.5</v>
      </c>
      <c r="E11" s="137" t="s">
        <v>184</v>
      </c>
    </row>
    <row r="12" spans="1:5" ht="13.5" customHeight="1" x14ac:dyDescent="0.35">
      <c r="B12" s="135" t="s">
        <v>116</v>
      </c>
      <c r="C12" s="136">
        <v>10</v>
      </c>
      <c r="D12" s="136">
        <v>6.5</v>
      </c>
      <c r="E12" s="137" t="s">
        <v>184</v>
      </c>
    </row>
    <row r="13" spans="1:5" ht="13.5" customHeight="1" x14ac:dyDescent="0.35">
      <c r="B13" s="135" t="s">
        <v>118</v>
      </c>
      <c r="C13" s="136">
        <v>10</v>
      </c>
      <c r="D13" s="136">
        <v>6.5</v>
      </c>
      <c r="E13" s="137" t="s">
        <v>184</v>
      </c>
    </row>
    <row r="14" spans="1:5" ht="13.5" customHeight="1" x14ac:dyDescent="0.35">
      <c r="B14" s="135" t="s">
        <v>122</v>
      </c>
      <c r="C14" s="136">
        <v>5</v>
      </c>
      <c r="D14" s="136">
        <v>3.9</v>
      </c>
      <c r="E14" s="137" t="s">
        <v>184</v>
      </c>
    </row>
    <row r="15" spans="1:5" ht="13.5" customHeight="1" thickBot="1" x14ac:dyDescent="0.4">
      <c r="B15" s="135" t="s">
        <v>121</v>
      </c>
      <c r="C15" s="136">
        <v>5</v>
      </c>
      <c r="D15" s="136">
        <v>3.9</v>
      </c>
      <c r="E15" s="137" t="s">
        <v>184</v>
      </c>
    </row>
    <row r="16" spans="1:5" ht="15" customHeight="1" thickBot="1" x14ac:dyDescent="0.4">
      <c r="B16" s="138" t="s">
        <v>216</v>
      </c>
      <c r="C16" s="139">
        <f>SUM(C7:C15)</f>
        <v>112.6</v>
      </c>
      <c r="D16" s="139">
        <f>SUM(D7:D15)</f>
        <v>79.600000000000009</v>
      </c>
      <c r="E16" s="140" t="s">
        <v>184</v>
      </c>
    </row>
    <row r="17" spans="2:5" ht="13.5" customHeight="1" x14ac:dyDescent="0.35">
      <c r="B17" s="135" t="s">
        <v>217</v>
      </c>
      <c r="C17" s="136">
        <v>9.4</v>
      </c>
      <c r="D17" s="136">
        <v>9.6999999999999993</v>
      </c>
      <c r="E17" s="136">
        <v>2.2000000000000002</v>
      </c>
    </row>
    <row r="18" spans="2:5" ht="13.5" customHeight="1" thickBot="1" x14ac:dyDescent="0.4">
      <c r="B18" s="135" t="s">
        <v>218</v>
      </c>
      <c r="C18" s="136">
        <v>10</v>
      </c>
      <c r="D18" s="137" t="s">
        <v>184</v>
      </c>
      <c r="E18" s="137" t="s">
        <v>184</v>
      </c>
    </row>
    <row r="19" spans="2:5" ht="15" customHeight="1" thickBot="1" x14ac:dyDescent="0.4">
      <c r="B19" s="138" t="s">
        <v>219</v>
      </c>
      <c r="C19" s="139">
        <f>SUM(C16:C18)</f>
        <v>132</v>
      </c>
      <c r="D19" s="139">
        <f>SUM(D16:D18)</f>
        <v>89.300000000000011</v>
      </c>
      <c r="E19" s="139">
        <f>SUM(E16:E18)</f>
        <v>2.2000000000000002</v>
      </c>
    </row>
    <row r="20" spans="2:5" ht="18" customHeight="1" x14ac:dyDescent="0.35">
      <c r="B20" s="73" t="s">
        <v>220</v>
      </c>
      <c r="C20" s="141"/>
      <c r="D20" s="141"/>
      <c r="E20" s="141"/>
    </row>
    <row r="21" spans="2:5" ht="12.65" customHeight="1" x14ac:dyDescent="0.35">
      <c r="B21" s="73" t="s">
        <v>175</v>
      </c>
    </row>
  </sheetData>
  <hyperlinks>
    <hyperlink ref="A1" location="Index!A1" display="Return to Index" xr:uid="{EC46655B-80F4-4CC1-9D1F-B38F610D7F9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822C-1EDA-4123-AD5D-A41811DF76A4}">
  <dimension ref="A1:F17"/>
  <sheetViews>
    <sheetView showGridLines="0" workbookViewId="0"/>
  </sheetViews>
  <sheetFormatPr defaultRowHeight="14.5" x14ac:dyDescent="0.35"/>
  <cols>
    <col min="2" max="2" width="29.7265625" customWidth="1"/>
    <col min="3" max="6" width="13.7265625" customWidth="1"/>
  </cols>
  <sheetData>
    <row r="1" spans="1:6" x14ac:dyDescent="0.35">
      <c r="A1" s="6" t="s">
        <v>107</v>
      </c>
    </row>
    <row r="3" spans="1:6" x14ac:dyDescent="0.35">
      <c r="B3" s="7" t="s">
        <v>221</v>
      </c>
    </row>
    <row r="4" spans="1:6" ht="2.5" customHeight="1" x14ac:dyDescent="0.35">
      <c r="B4" s="7"/>
    </row>
    <row r="5" spans="1:6" ht="12" customHeight="1" x14ac:dyDescent="0.35">
      <c r="B5" s="142" t="s">
        <v>110</v>
      </c>
      <c r="C5" s="1"/>
      <c r="D5" s="1"/>
      <c r="E5" s="1"/>
      <c r="F5" s="1"/>
    </row>
    <row r="6" spans="1:6" ht="12" customHeight="1" x14ac:dyDescent="0.35">
      <c r="B6" s="121"/>
      <c r="C6" s="143" t="s">
        <v>201</v>
      </c>
      <c r="D6" s="143" t="s">
        <v>202</v>
      </c>
      <c r="E6" s="143" t="s">
        <v>203</v>
      </c>
      <c r="F6" s="144" t="s">
        <v>204</v>
      </c>
    </row>
    <row r="7" spans="1:6" ht="13.5" customHeight="1" x14ac:dyDescent="0.35">
      <c r="B7" s="145" t="s">
        <v>113</v>
      </c>
      <c r="C7" s="146" t="s">
        <v>184</v>
      </c>
      <c r="D7" s="122">
        <v>5</v>
      </c>
      <c r="E7" s="146" t="s">
        <v>184</v>
      </c>
      <c r="F7" s="86">
        <v>1.5</v>
      </c>
    </row>
    <row r="8" spans="1:6" ht="13.5" customHeight="1" x14ac:dyDescent="0.35">
      <c r="B8" s="147" t="s">
        <v>112</v>
      </c>
      <c r="C8" s="122">
        <v>2.2000000000000002</v>
      </c>
      <c r="D8" s="122">
        <v>17.899999999999999</v>
      </c>
      <c r="E8" s="146" t="s">
        <v>184</v>
      </c>
      <c r="F8" s="86">
        <v>10</v>
      </c>
    </row>
    <row r="9" spans="1:6" ht="13.5" customHeight="1" x14ac:dyDescent="0.35">
      <c r="B9" s="147" t="s">
        <v>117</v>
      </c>
      <c r="C9" s="92">
        <v>5</v>
      </c>
      <c r="D9" s="92">
        <v>20</v>
      </c>
      <c r="E9" s="92">
        <v>1.6</v>
      </c>
      <c r="F9" s="92">
        <v>10</v>
      </c>
    </row>
    <row r="10" spans="1:6" ht="13.5" customHeight="1" x14ac:dyDescent="0.35">
      <c r="B10" s="147" t="s">
        <v>120</v>
      </c>
      <c r="C10" s="122">
        <v>2.5</v>
      </c>
      <c r="D10" s="122">
        <v>5</v>
      </c>
      <c r="E10" s="146" t="s">
        <v>184</v>
      </c>
      <c r="F10" s="146" t="s">
        <v>184</v>
      </c>
    </row>
    <row r="11" spans="1:6" ht="13.5" customHeight="1" x14ac:dyDescent="0.35">
      <c r="B11" s="147" t="s">
        <v>114</v>
      </c>
      <c r="C11" s="146" t="s">
        <v>184</v>
      </c>
      <c r="D11" s="92">
        <v>5</v>
      </c>
      <c r="E11" s="146" t="s">
        <v>184</v>
      </c>
      <c r="F11" s="92">
        <v>1</v>
      </c>
    </row>
    <row r="12" spans="1:6" ht="13.5" customHeight="1" x14ac:dyDescent="0.35">
      <c r="B12" s="147" t="s">
        <v>116</v>
      </c>
      <c r="C12" s="146" t="s">
        <v>184</v>
      </c>
      <c r="D12" s="122">
        <v>20</v>
      </c>
      <c r="E12" s="146" t="s">
        <v>184</v>
      </c>
      <c r="F12" s="92">
        <v>10</v>
      </c>
    </row>
    <row r="13" spans="1:6" ht="13.5" customHeight="1" x14ac:dyDescent="0.35">
      <c r="B13" s="147" t="s">
        <v>118</v>
      </c>
      <c r="C13" s="146" t="s">
        <v>184</v>
      </c>
      <c r="D13" s="92">
        <v>5</v>
      </c>
      <c r="E13" s="146" t="s">
        <v>184</v>
      </c>
      <c r="F13" s="92">
        <v>1.6</v>
      </c>
    </row>
    <row r="14" spans="1:6" ht="13.5" customHeight="1" x14ac:dyDescent="0.35">
      <c r="B14" s="147" t="s">
        <v>122</v>
      </c>
      <c r="C14" s="146" t="s">
        <v>184</v>
      </c>
      <c r="D14" s="92">
        <v>5</v>
      </c>
      <c r="E14" s="146" t="s">
        <v>184</v>
      </c>
      <c r="F14" s="92">
        <v>0.5</v>
      </c>
    </row>
    <row r="15" spans="1:6" ht="13.5" customHeight="1" thickBot="1" x14ac:dyDescent="0.4">
      <c r="B15" s="147" t="s">
        <v>121</v>
      </c>
      <c r="C15" s="146" t="s">
        <v>184</v>
      </c>
      <c r="D15" s="92">
        <v>1</v>
      </c>
      <c r="E15" s="146" t="s">
        <v>184</v>
      </c>
      <c r="F15" s="146" t="s">
        <v>184</v>
      </c>
    </row>
    <row r="16" spans="1:6" ht="15" customHeight="1" thickBot="1" x14ac:dyDescent="0.4">
      <c r="B16" s="138" t="s">
        <v>222</v>
      </c>
      <c r="C16" s="139">
        <f>SUM(C7:C15)</f>
        <v>9.6999999999999993</v>
      </c>
      <c r="D16" s="139">
        <f>SUM(D7:D15)</f>
        <v>83.9</v>
      </c>
      <c r="E16" s="139">
        <f>SUM(E7:E15)</f>
        <v>1.6</v>
      </c>
      <c r="F16" s="139">
        <f>SUM(F7:F15)</f>
        <v>34.6</v>
      </c>
    </row>
    <row r="17" spans="2:2" ht="18" customHeight="1" x14ac:dyDescent="0.35">
      <c r="B17" s="73" t="s">
        <v>175</v>
      </c>
    </row>
  </sheetData>
  <hyperlinks>
    <hyperlink ref="A1" location="Index!A1" display="Return to Index" xr:uid="{ADA129C9-87AF-469C-8780-3F3EE69F2AC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26B4-847D-434A-9838-B002DD23A695}">
  <dimension ref="A1:G11"/>
  <sheetViews>
    <sheetView showGridLines="0" workbookViewId="0">
      <selection activeCell="B11" sqref="B11"/>
    </sheetView>
  </sheetViews>
  <sheetFormatPr defaultRowHeight="14.5" x14ac:dyDescent="0.35"/>
  <cols>
    <col min="2" max="2" width="26.54296875" customWidth="1"/>
    <col min="3" max="3" width="11.7265625" customWidth="1"/>
    <col min="4" max="4" width="14.453125" customWidth="1"/>
    <col min="5" max="7" width="11.7265625" customWidth="1"/>
  </cols>
  <sheetData>
    <row r="1" spans="1:7" x14ac:dyDescent="0.35">
      <c r="A1" s="6" t="s">
        <v>107</v>
      </c>
    </row>
    <row r="3" spans="1:7" x14ac:dyDescent="0.35">
      <c r="B3" s="7" t="s">
        <v>223</v>
      </c>
    </row>
    <row r="4" spans="1:7" ht="1.9" customHeight="1" x14ac:dyDescent="0.35"/>
    <row r="5" spans="1:7" ht="12.65" customHeight="1" x14ac:dyDescent="0.35">
      <c r="B5" s="148" t="s">
        <v>110</v>
      </c>
      <c r="C5" s="1"/>
      <c r="D5" s="1"/>
      <c r="E5" s="1"/>
      <c r="F5" s="1"/>
      <c r="G5" s="1"/>
    </row>
    <row r="6" spans="1:7" ht="12.65" customHeight="1" x14ac:dyDescent="0.35">
      <c r="B6" s="154"/>
      <c r="C6" s="125" t="s">
        <v>224</v>
      </c>
      <c r="D6" s="125" t="s">
        <v>201</v>
      </c>
      <c r="E6" s="125" t="s">
        <v>202</v>
      </c>
      <c r="F6" s="125" t="s">
        <v>203</v>
      </c>
      <c r="G6" s="126" t="s">
        <v>204</v>
      </c>
    </row>
    <row r="7" spans="1:7" ht="13.5" customHeight="1" x14ac:dyDescent="0.35">
      <c r="B7" s="155" t="s">
        <v>213</v>
      </c>
      <c r="C7" s="90">
        <v>16494.052</v>
      </c>
      <c r="D7" s="90">
        <v>16480.133999999998</v>
      </c>
      <c r="E7" s="90">
        <v>16924.241000000002</v>
      </c>
      <c r="F7" s="90">
        <v>17336.767</v>
      </c>
      <c r="G7" s="90" t="s">
        <v>184</v>
      </c>
    </row>
    <row r="8" spans="1:7" ht="13.5" customHeight="1" x14ac:dyDescent="0.35">
      <c r="B8" s="155" t="s">
        <v>214</v>
      </c>
      <c r="C8" s="90">
        <v>2207.261</v>
      </c>
      <c r="D8" s="90">
        <v>2348.7999999999997</v>
      </c>
      <c r="E8" s="90">
        <v>2391.8000000000002</v>
      </c>
      <c r="F8" s="90">
        <v>2303.6999999999998</v>
      </c>
      <c r="G8" s="90">
        <v>2330.8000000000002</v>
      </c>
    </row>
    <row r="9" spans="1:7" ht="13.5" customHeight="1" thickBot="1" x14ac:dyDescent="0.4">
      <c r="B9" s="156" t="s">
        <v>225</v>
      </c>
      <c r="C9" s="130">
        <v>55.33</v>
      </c>
      <c r="D9" s="130">
        <v>91.7</v>
      </c>
      <c r="E9" s="130">
        <v>92.6</v>
      </c>
      <c r="F9" s="130">
        <v>118.7</v>
      </c>
      <c r="G9" s="130">
        <v>140.69999999999999</v>
      </c>
    </row>
    <row r="10" spans="1:7" ht="18" customHeight="1" x14ac:dyDescent="0.35">
      <c r="B10" s="149" t="s">
        <v>226</v>
      </c>
      <c r="C10" s="150"/>
      <c r="D10" s="150"/>
      <c r="E10" s="150"/>
      <c r="F10" s="150"/>
      <c r="G10" s="150"/>
    </row>
    <row r="11" spans="1:7" ht="12.65" customHeight="1" x14ac:dyDescent="0.35">
      <c r="B11" s="151" t="s">
        <v>175</v>
      </c>
      <c r="C11" s="152"/>
      <c r="D11" s="152"/>
      <c r="E11" s="152"/>
      <c r="F11" s="152"/>
      <c r="G11" s="153"/>
    </row>
  </sheetData>
  <hyperlinks>
    <hyperlink ref="A1" location="Index!A1" display="Return to Index" xr:uid="{AEF95C71-A3A4-4C2D-99F2-9F1EC8548C6F}"/>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FA607-2B09-4170-A529-956757CBA26A}">
  <dimension ref="A1:C56"/>
  <sheetViews>
    <sheetView showGridLines="0" workbookViewId="0">
      <selection activeCell="C26" sqref="C26"/>
    </sheetView>
  </sheetViews>
  <sheetFormatPr defaultRowHeight="14.5" x14ac:dyDescent="0.35"/>
  <cols>
    <col min="2" max="2" width="17.1796875" customWidth="1"/>
    <col min="3" max="3" width="27.7265625" customWidth="1"/>
  </cols>
  <sheetData>
    <row r="1" spans="1:2" x14ac:dyDescent="0.35">
      <c r="A1" s="6" t="s">
        <v>107</v>
      </c>
    </row>
    <row r="3" spans="1:2" x14ac:dyDescent="0.35">
      <c r="B3" s="7" t="s">
        <v>227</v>
      </c>
    </row>
    <row r="25" spans="2:3" ht="15" thickBot="1" x14ac:dyDescent="0.4">
      <c r="B25" s="893"/>
      <c r="C25" s="893"/>
    </row>
    <row r="26" spans="2:3" ht="23.5" thickBot="1" x14ac:dyDescent="0.4">
      <c r="B26" s="159" t="s">
        <v>228</v>
      </c>
      <c r="C26" s="159" t="s">
        <v>229</v>
      </c>
    </row>
    <row r="27" spans="2:3" x14ac:dyDescent="0.35">
      <c r="B27" s="160" t="s">
        <v>230</v>
      </c>
      <c r="C27" s="157">
        <v>100</v>
      </c>
    </row>
    <row r="28" spans="2:3" x14ac:dyDescent="0.35">
      <c r="B28" s="161" t="s">
        <v>231</v>
      </c>
      <c r="C28" s="158">
        <v>105.85093797216794</v>
      </c>
    </row>
    <row r="29" spans="2:3" x14ac:dyDescent="0.35">
      <c r="B29" s="161" t="s">
        <v>232</v>
      </c>
      <c r="C29" s="158">
        <v>100.66548037340957</v>
      </c>
    </row>
    <row r="30" spans="2:3" x14ac:dyDescent="0.35">
      <c r="B30" s="161" t="s">
        <v>233</v>
      </c>
      <c r="C30" s="158">
        <v>110.90803416445124</v>
      </c>
    </row>
    <row r="31" spans="2:3" x14ac:dyDescent="0.35">
      <c r="B31" s="161" t="s">
        <v>234</v>
      </c>
      <c r="C31" s="158">
        <v>114.87985706731828</v>
      </c>
    </row>
    <row r="32" spans="2:3" x14ac:dyDescent="0.35">
      <c r="B32" s="161" t="s">
        <v>235</v>
      </c>
      <c r="C32" s="158">
        <v>118.44870719191361</v>
      </c>
    </row>
    <row r="33" spans="2:3" x14ac:dyDescent="0.35">
      <c r="B33" s="160" t="s">
        <v>236</v>
      </c>
      <c r="C33" s="158">
        <v>120.87813115812793</v>
      </c>
    </row>
    <row r="34" spans="2:3" x14ac:dyDescent="0.35">
      <c r="B34" s="160" t="s">
        <v>237</v>
      </c>
      <c r="C34" s="158">
        <v>123.63167960225346</v>
      </c>
    </row>
    <row r="35" spans="2:3" x14ac:dyDescent="0.35">
      <c r="B35" s="160" t="s">
        <v>238</v>
      </c>
      <c r="C35" s="158">
        <v>127.98782867791344</v>
      </c>
    </row>
    <row r="36" spans="2:3" x14ac:dyDescent="0.35">
      <c r="B36" s="160" t="s">
        <v>239</v>
      </c>
      <c r="C36" s="158">
        <v>127.0898898143288</v>
      </c>
    </row>
    <row r="37" spans="2:3" x14ac:dyDescent="0.35">
      <c r="B37" s="160" t="s">
        <v>240</v>
      </c>
      <c r="C37" s="158">
        <v>131.22391478131001</v>
      </c>
    </row>
    <row r="38" spans="2:3" x14ac:dyDescent="0.35">
      <c r="B38" s="160" t="s">
        <v>241</v>
      </c>
      <c r="C38" s="158">
        <v>133.22971956034462</v>
      </c>
    </row>
    <row r="39" spans="2:3" x14ac:dyDescent="0.35">
      <c r="B39" s="160" t="s">
        <v>242</v>
      </c>
      <c r="C39" s="158">
        <v>128.02780852107907</v>
      </c>
    </row>
    <row r="40" spans="2:3" x14ac:dyDescent="0.35">
      <c r="B40" s="160" t="s">
        <v>243</v>
      </c>
      <c r="C40" s="158">
        <v>126.1537568290686</v>
      </c>
    </row>
    <row r="41" spans="2:3" x14ac:dyDescent="0.35">
      <c r="B41" s="160" t="s">
        <v>244</v>
      </c>
      <c r="C41" s="158">
        <v>126.9822225406388</v>
      </c>
    </row>
    <row r="42" spans="2:3" x14ac:dyDescent="0.35">
      <c r="B42" s="160" t="s">
        <v>245</v>
      </c>
      <c r="C42" s="158">
        <v>124.83916533074878</v>
      </c>
    </row>
    <row r="43" spans="2:3" x14ac:dyDescent="0.35">
      <c r="B43" s="160" t="s">
        <v>246</v>
      </c>
      <c r="C43" s="158">
        <v>126.79629750329609</v>
      </c>
    </row>
    <row r="44" spans="2:3" x14ac:dyDescent="0.35">
      <c r="B44" s="160" t="s">
        <v>247</v>
      </c>
      <c r="C44" s="158">
        <v>124.10232704944633</v>
      </c>
    </row>
    <row r="45" spans="2:3" x14ac:dyDescent="0.35">
      <c r="B45" s="160" t="s">
        <v>248</v>
      </c>
      <c r="C45" s="158">
        <v>124.94396404980174</v>
      </c>
    </row>
    <row r="46" spans="2:3" x14ac:dyDescent="0.35">
      <c r="B46" s="160" t="s">
        <v>249</v>
      </c>
      <c r="C46" s="158">
        <v>127.04475937371984</v>
      </c>
    </row>
    <row r="47" spans="2:3" x14ac:dyDescent="0.35">
      <c r="B47" s="160" t="s">
        <v>250</v>
      </c>
      <c r="C47" s="158">
        <v>134.1702520656639</v>
      </c>
    </row>
    <row r="48" spans="2:3" x14ac:dyDescent="0.35">
      <c r="B48" s="160" t="s">
        <v>251</v>
      </c>
      <c r="C48" s="158">
        <v>167.05729388537767</v>
      </c>
    </row>
    <row r="49" spans="2:3" x14ac:dyDescent="0.35">
      <c r="B49" s="160" t="s">
        <v>252</v>
      </c>
      <c r="C49" s="158">
        <v>158.08327696525731</v>
      </c>
    </row>
    <row r="50" spans="2:3" x14ac:dyDescent="0.35">
      <c r="B50" s="160" t="s">
        <v>253</v>
      </c>
      <c r="C50" s="158">
        <v>143.57920703367444</v>
      </c>
    </row>
    <row r="51" spans="2:3" x14ac:dyDescent="0.35">
      <c r="B51" s="160" t="s">
        <v>254</v>
      </c>
      <c r="C51" s="158">
        <v>147.10330508415657</v>
      </c>
    </row>
    <row r="52" spans="2:3" x14ac:dyDescent="0.35">
      <c r="B52" s="160" t="s">
        <v>255</v>
      </c>
      <c r="C52" s="158">
        <v>149.22703841807325</v>
      </c>
    </row>
    <row r="53" spans="2:3" x14ac:dyDescent="0.35">
      <c r="B53" s="160" t="s">
        <v>224</v>
      </c>
      <c r="C53" s="158">
        <v>153.05428463988278</v>
      </c>
    </row>
    <row r="54" spans="2:3" x14ac:dyDescent="0.35">
      <c r="B54" s="160" t="s">
        <v>201</v>
      </c>
      <c r="C54" s="158">
        <v>148.38964768990598</v>
      </c>
    </row>
    <row r="55" spans="2:3" x14ac:dyDescent="0.35">
      <c r="B55" s="160" t="s">
        <v>202</v>
      </c>
      <c r="C55" s="158">
        <v>149.79633682654969</v>
      </c>
    </row>
    <row r="56" spans="2:3" ht="15" thickBot="1" x14ac:dyDescent="0.4">
      <c r="B56" s="162" t="s">
        <v>203</v>
      </c>
      <c r="C56" s="163">
        <v>151.39594595385458</v>
      </c>
    </row>
  </sheetData>
  <mergeCells count="1">
    <mergeCell ref="B25:C25"/>
  </mergeCells>
  <hyperlinks>
    <hyperlink ref="A1" location="Index!A1" display="Return to Index" xr:uid="{1C6DC1ED-2237-441E-907F-79F4966B9B2C}"/>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C5EC4-80B9-4951-B7D0-28AB942498CC}">
  <dimension ref="A1:C56"/>
  <sheetViews>
    <sheetView showGridLines="0" topLeftCell="A11" workbookViewId="0">
      <selection activeCell="E26" sqref="E26"/>
    </sheetView>
  </sheetViews>
  <sheetFormatPr defaultRowHeight="14.5" x14ac:dyDescent="0.35"/>
  <cols>
    <col min="2" max="2" width="12.54296875" customWidth="1"/>
    <col min="3" max="3" width="28.54296875" customWidth="1"/>
  </cols>
  <sheetData>
    <row r="1" spans="1:2" x14ac:dyDescent="0.35">
      <c r="A1" s="6" t="s">
        <v>107</v>
      </c>
    </row>
    <row r="3" spans="1:2" x14ac:dyDescent="0.35">
      <c r="B3" s="7" t="s">
        <v>256</v>
      </c>
    </row>
    <row r="26" spans="2:3" ht="27" customHeight="1" x14ac:dyDescent="0.35">
      <c r="B26" s="876" t="s">
        <v>228</v>
      </c>
      <c r="C26" s="877" t="s">
        <v>26</v>
      </c>
    </row>
    <row r="27" spans="2:3" x14ac:dyDescent="0.35">
      <c r="B27" s="875" t="s">
        <v>230</v>
      </c>
      <c r="C27" s="874">
        <v>4.51</v>
      </c>
    </row>
    <row r="28" spans="2:3" x14ac:dyDescent="0.35">
      <c r="B28" s="875" t="s">
        <v>231</v>
      </c>
      <c r="C28" s="874">
        <v>5.85</v>
      </c>
    </row>
    <row r="29" spans="2:3" x14ac:dyDescent="0.35">
      <c r="B29" s="875" t="s">
        <v>232</v>
      </c>
      <c r="C29" s="874">
        <v>-4.9000000000000004</v>
      </c>
    </row>
    <row r="30" spans="2:3" x14ac:dyDescent="0.35">
      <c r="B30" s="875" t="s">
        <v>233</v>
      </c>
      <c r="C30" s="874">
        <v>10.17</v>
      </c>
    </row>
    <row r="31" spans="2:3" x14ac:dyDescent="0.35">
      <c r="B31" s="875" t="s">
        <v>234</v>
      </c>
      <c r="C31" s="874">
        <v>3.58</v>
      </c>
    </row>
    <row r="32" spans="2:3" x14ac:dyDescent="0.35">
      <c r="B32" s="875" t="s">
        <v>235</v>
      </c>
      <c r="C32" s="874">
        <v>3.11</v>
      </c>
    </row>
    <row r="33" spans="2:3" x14ac:dyDescent="0.35">
      <c r="B33" s="875" t="s">
        <v>236</v>
      </c>
      <c r="C33" s="874">
        <v>2.0499999999999998</v>
      </c>
    </row>
    <row r="34" spans="2:3" x14ac:dyDescent="0.35">
      <c r="B34" s="875" t="s">
        <v>237</v>
      </c>
      <c r="C34" s="874">
        <v>2.2799999999999998</v>
      </c>
    </row>
    <row r="35" spans="2:3" x14ac:dyDescent="0.35">
      <c r="B35" s="875" t="s">
        <v>238</v>
      </c>
      <c r="C35" s="874">
        <v>3.52</v>
      </c>
    </row>
    <row r="36" spans="2:3" x14ac:dyDescent="0.35">
      <c r="B36" s="875" t="s">
        <v>239</v>
      </c>
      <c r="C36" s="874">
        <v>-0.7</v>
      </c>
    </row>
    <row r="37" spans="2:3" x14ac:dyDescent="0.35">
      <c r="B37" s="875" t="s">
        <v>240</v>
      </c>
      <c r="C37" s="874">
        <v>3.25</v>
      </c>
    </row>
    <row r="38" spans="2:3" x14ac:dyDescent="0.35">
      <c r="B38" s="875" t="s">
        <v>241</v>
      </c>
      <c r="C38" s="874">
        <v>1.53</v>
      </c>
    </row>
    <row r="39" spans="2:3" x14ac:dyDescent="0.35">
      <c r="B39" s="875" t="s">
        <v>242</v>
      </c>
      <c r="C39" s="874">
        <v>-3.9</v>
      </c>
    </row>
    <row r="40" spans="2:3" x14ac:dyDescent="0.35">
      <c r="B40" s="875" t="s">
        <v>243</v>
      </c>
      <c r="C40" s="874">
        <v>-1.46</v>
      </c>
    </row>
    <row r="41" spans="2:3" x14ac:dyDescent="0.35">
      <c r="B41" s="875" t="s">
        <v>244</v>
      </c>
      <c r="C41" s="874">
        <v>0.66</v>
      </c>
    </row>
    <row r="42" spans="2:3" x14ac:dyDescent="0.35">
      <c r="B42" s="875" t="s">
        <v>245</v>
      </c>
      <c r="C42" s="874">
        <v>-1.69</v>
      </c>
    </row>
    <row r="43" spans="2:3" x14ac:dyDescent="0.35">
      <c r="B43" s="875" t="s">
        <v>246</v>
      </c>
      <c r="C43" s="874">
        <v>1.57</v>
      </c>
    </row>
    <row r="44" spans="2:3" x14ac:dyDescent="0.35">
      <c r="B44" s="875" t="s">
        <v>247</v>
      </c>
      <c r="C44" s="874">
        <v>-2.12</v>
      </c>
    </row>
    <row r="45" spans="2:3" x14ac:dyDescent="0.35">
      <c r="B45" s="875" t="s">
        <v>248</v>
      </c>
      <c r="C45" s="874">
        <v>0.68</v>
      </c>
    </row>
    <row r="46" spans="2:3" x14ac:dyDescent="0.35">
      <c r="B46" s="875" t="s">
        <v>249</v>
      </c>
      <c r="C46" s="874">
        <v>1.68</v>
      </c>
    </row>
    <row r="47" spans="2:3" x14ac:dyDescent="0.35">
      <c r="B47" s="875" t="s">
        <v>250</v>
      </c>
      <c r="C47" s="874">
        <v>5.61</v>
      </c>
    </row>
    <row r="48" spans="2:3" x14ac:dyDescent="0.35">
      <c r="B48" s="875" t="s">
        <v>251</v>
      </c>
      <c r="C48" s="874">
        <v>24.51</v>
      </c>
    </row>
    <row r="49" spans="2:3" x14ac:dyDescent="0.35">
      <c r="B49" s="875" t="s">
        <v>252</v>
      </c>
      <c r="C49" s="874">
        <v>-5.37</v>
      </c>
    </row>
    <row r="50" spans="2:3" x14ac:dyDescent="0.35">
      <c r="B50" s="875" t="s">
        <v>253</v>
      </c>
      <c r="C50" s="874">
        <v>-9.17</v>
      </c>
    </row>
    <row r="51" spans="2:3" x14ac:dyDescent="0.35">
      <c r="B51" s="875" t="s">
        <v>254</v>
      </c>
      <c r="C51" s="874">
        <v>2.4500000000000002</v>
      </c>
    </row>
    <row r="52" spans="2:3" x14ac:dyDescent="0.35">
      <c r="B52" s="875" t="s">
        <v>255</v>
      </c>
      <c r="C52" s="874">
        <v>1.44</v>
      </c>
    </row>
    <row r="53" spans="2:3" x14ac:dyDescent="0.35">
      <c r="B53" s="875" t="s">
        <v>224</v>
      </c>
      <c r="C53" s="874">
        <v>2.56</v>
      </c>
    </row>
    <row r="54" spans="2:3" x14ac:dyDescent="0.35">
      <c r="B54" s="875" t="s">
        <v>201</v>
      </c>
      <c r="C54" s="874">
        <v>-3.05</v>
      </c>
    </row>
    <row r="55" spans="2:3" x14ac:dyDescent="0.35">
      <c r="B55" s="875" t="s">
        <v>202</v>
      </c>
      <c r="C55" s="874">
        <v>0.95</v>
      </c>
    </row>
    <row r="56" spans="2:3" x14ac:dyDescent="0.35">
      <c r="B56" s="875" t="s">
        <v>203</v>
      </c>
      <c r="C56" s="874">
        <v>1.07</v>
      </c>
    </row>
  </sheetData>
  <hyperlinks>
    <hyperlink ref="A1" location="Index!A1" display="Return to Index" xr:uid="{B221EFBF-2261-4115-9124-3B0BC2A0072D}"/>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B50D-AAF9-4C02-8440-7C29246D889D}">
  <dimension ref="A1:G17"/>
  <sheetViews>
    <sheetView showGridLines="0" topLeftCell="A4" workbookViewId="0">
      <selection activeCell="G11" sqref="G11"/>
    </sheetView>
  </sheetViews>
  <sheetFormatPr defaultRowHeight="14.5" x14ac:dyDescent="0.35"/>
  <cols>
    <col min="2" max="2" width="1.453125" customWidth="1"/>
    <col min="3" max="3" width="13.54296875" customWidth="1"/>
    <col min="4" max="4" width="11.26953125" customWidth="1"/>
    <col min="5" max="5" width="9.7265625" customWidth="1"/>
    <col min="6" max="6" width="27.26953125" customWidth="1"/>
    <col min="7" max="7" width="22" customWidth="1"/>
  </cols>
  <sheetData>
    <row r="1" spans="1:7" x14ac:dyDescent="0.35">
      <c r="A1" s="259" t="s">
        <v>107</v>
      </c>
    </row>
    <row r="3" spans="1:7" x14ac:dyDescent="0.35">
      <c r="B3" s="7" t="s">
        <v>257</v>
      </c>
    </row>
    <row r="4" spans="1:7" ht="1.9" customHeight="1" x14ac:dyDescent="0.35"/>
    <row r="5" spans="1:7" ht="24" x14ac:dyDescent="0.35">
      <c r="B5" s="896" t="s">
        <v>258</v>
      </c>
      <c r="C5" s="897"/>
      <c r="D5" s="260" t="s">
        <v>259</v>
      </c>
      <c r="E5" s="260" t="s">
        <v>260</v>
      </c>
      <c r="F5" s="260" t="s">
        <v>261</v>
      </c>
      <c r="G5" s="260" t="s">
        <v>262</v>
      </c>
    </row>
    <row r="6" spans="1:7" ht="47.5" customHeight="1" x14ac:dyDescent="0.35">
      <c r="B6" s="898" t="s">
        <v>263</v>
      </c>
      <c r="C6" s="899"/>
      <c r="D6" s="261" t="s">
        <v>264</v>
      </c>
      <c r="E6" s="262">
        <v>120</v>
      </c>
      <c r="F6" s="261" t="s">
        <v>265</v>
      </c>
      <c r="G6" s="261" t="s">
        <v>266</v>
      </c>
    </row>
    <row r="7" spans="1:7" ht="48" x14ac:dyDescent="0.35">
      <c r="B7" s="900" t="s">
        <v>267</v>
      </c>
      <c r="C7" s="901"/>
      <c r="D7" s="263" t="s">
        <v>268</v>
      </c>
      <c r="E7" s="264">
        <v>87.6</v>
      </c>
      <c r="F7" s="263" t="s">
        <v>269</v>
      </c>
      <c r="G7" s="263" t="s">
        <v>270</v>
      </c>
    </row>
    <row r="8" spans="1:7" ht="48" x14ac:dyDescent="0.35">
      <c r="B8" s="900" t="s">
        <v>271</v>
      </c>
      <c r="C8" s="901"/>
      <c r="D8" s="265" t="s">
        <v>272</v>
      </c>
      <c r="E8" s="266">
        <v>32.4</v>
      </c>
      <c r="F8" s="265" t="s">
        <v>273</v>
      </c>
      <c r="G8" s="265" t="s">
        <v>270</v>
      </c>
    </row>
    <row r="9" spans="1:7" ht="36" x14ac:dyDescent="0.35">
      <c r="B9" s="902" t="s">
        <v>274</v>
      </c>
      <c r="C9" s="903"/>
      <c r="D9" s="263" t="s">
        <v>275</v>
      </c>
      <c r="E9" s="263" t="s">
        <v>276</v>
      </c>
      <c r="F9" s="263" t="s">
        <v>277</v>
      </c>
      <c r="G9" s="263" t="s">
        <v>278</v>
      </c>
    </row>
    <row r="10" spans="1:7" ht="36.5" thickBot="1" x14ac:dyDescent="0.4">
      <c r="B10" s="894" t="s">
        <v>279</v>
      </c>
      <c r="C10" s="895"/>
      <c r="D10" s="267" t="s">
        <v>116</v>
      </c>
      <c r="E10" s="267" t="s">
        <v>276</v>
      </c>
      <c r="F10" s="267" t="s">
        <v>280</v>
      </c>
      <c r="G10" s="267" t="s">
        <v>281</v>
      </c>
    </row>
    <row r="11" spans="1:7" ht="58.15" customHeight="1" thickBot="1" x14ac:dyDescent="0.4">
      <c r="B11" s="906" t="s">
        <v>282</v>
      </c>
      <c r="C11" s="907"/>
      <c r="D11" s="261" t="s">
        <v>283</v>
      </c>
      <c r="E11" s="261" t="s">
        <v>284</v>
      </c>
      <c r="F11" s="261" t="s">
        <v>285</v>
      </c>
      <c r="G11" s="261" t="s">
        <v>286</v>
      </c>
    </row>
    <row r="12" spans="1:7" ht="46.9" customHeight="1" thickBot="1" x14ac:dyDescent="0.4">
      <c r="B12" s="908" t="s">
        <v>287</v>
      </c>
      <c r="C12" s="909"/>
      <c r="D12" s="268" t="s">
        <v>288</v>
      </c>
      <c r="E12" s="269" t="s">
        <v>289</v>
      </c>
      <c r="F12" s="269" t="s">
        <v>290</v>
      </c>
      <c r="G12" s="269" t="s">
        <v>291</v>
      </c>
    </row>
    <row r="13" spans="1:7" ht="18" customHeight="1" x14ac:dyDescent="0.35">
      <c r="B13" s="910" t="s">
        <v>292</v>
      </c>
      <c r="C13" s="905"/>
      <c r="D13" s="905"/>
      <c r="E13" s="905"/>
      <c r="F13" s="905"/>
      <c r="G13" s="905"/>
    </row>
    <row r="14" spans="1:7" ht="12" customHeight="1" x14ac:dyDescent="0.35">
      <c r="B14" s="270">
        <v>1</v>
      </c>
      <c r="C14" s="911" t="s">
        <v>293</v>
      </c>
      <c r="D14" s="911"/>
      <c r="E14" s="911"/>
      <c r="F14" s="911"/>
      <c r="G14" s="911"/>
    </row>
    <row r="15" spans="1:7" ht="21.65" customHeight="1" x14ac:dyDescent="0.35">
      <c r="B15" s="270">
        <v>2</v>
      </c>
      <c r="C15" s="912" t="s">
        <v>294</v>
      </c>
      <c r="D15" s="912"/>
      <c r="E15" s="912"/>
      <c r="F15" s="912"/>
      <c r="G15" s="912"/>
    </row>
    <row r="16" spans="1:7" ht="12.65" customHeight="1" x14ac:dyDescent="0.35">
      <c r="B16" s="270">
        <v>3</v>
      </c>
      <c r="C16" s="904" t="s">
        <v>295</v>
      </c>
      <c r="D16" s="905"/>
      <c r="E16" s="905"/>
      <c r="F16" s="905"/>
      <c r="G16" s="905"/>
    </row>
    <row r="17" spans="2:7" ht="12" customHeight="1" x14ac:dyDescent="0.35">
      <c r="B17" s="270">
        <v>4</v>
      </c>
      <c r="C17" s="904" t="s">
        <v>296</v>
      </c>
      <c r="D17" s="905"/>
      <c r="E17" s="905"/>
      <c r="F17" s="905"/>
      <c r="G17" s="905"/>
    </row>
  </sheetData>
  <mergeCells count="13">
    <mergeCell ref="C17:G17"/>
    <mergeCell ref="B11:C11"/>
    <mergeCell ref="B12:C12"/>
    <mergeCell ref="B13:G13"/>
    <mergeCell ref="C14:G14"/>
    <mergeCell ref="C15:G15"/>
    <mergeCell ref="C16:G16"/>
    <mergeCell ref="B10:C10"/>
    <mergeCell ref="B5:C5"/>
    <mergeCell ref="B6:C6"/>
    <mergeCell ref="B7:C7"/>
    <mergeCell ref="B8:C8"/>
    <mergeCell ref="B9:C9"/>
  </mergeCells>
  <hyperlinks>
    <hyperlink ref="A1" location="Index!A1" display="Return to Index" xr:uid="{5FB6FDF5-1B12-494C-8966-40B351E965EC}"/>
    <hyperlink ref="C16" r:id="rId1" xr:uid="{71EC50B1-683E-467C-B556-9572DDAD4CC3}"/>
    <hyperlink ref="C17" r:id="rId2" xr:uid="{9AB2C49D-AAB4-4E51-8493-1F2D8913FD44}"/>
    <hyperlink ref="C15" r:id="rId3" xr:uid="{C29D8CAC-09B0-49BE-B136-21F8F57FDDD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9CC1-733C-44FF-886E-CF3F0850DCB1}">
  <dimension ref="A1:H21"/>
  <sheetViews>
    <sheetView showGridLines="0" topLeftCell="A7" workbookViewId="0">
      <selection activeCell="B9" sqref="B9"/>
    </sheetView>
  </sheetViews>
  <sheetFormatPr defaultRowHeight="14.5" x14ac:dyDescent="0.35"/>
  <cols>
    <col min="2" max="2" width="27.7265625" customWidth="1"/>
    <col min="3" max="5" width="10" customWidth="1"/>
    <col min="6" max="8" width="10.26953125" bestFit="1" customWidth="1"/>
  </cols>
  <sheetData>
    <row r="1" spans="1:8" x14ac:dyDescent="0.35">
      <c r="A1" s="6" t="s">
        <v>107</v>
      </c>
    </row>
    <row r="3" spans="1:8" x14ac:dyDescent="0.35">
      <c r="B3" s="7" t="s">
        <v>297</v>
      </c>
    </row>
    <row r="4" spans="1:8" ht="2.5" customHeight="1" x14ac:dyDescent="0.35"/>
    <row r="5" spans="1:8" ht="66.650000000000006" customHeight="1" x14ac:dyDescent="0.35">
      <c r="B5" s="274" t="s">
        <v>110</v>
      </c>
      <c r="C5" s="15" t="s">
        <v>298</v>
      </c>
      <c r="D5" s="275" t="s">
        <v>299</v>
      </c>
      <c r="E5" s="276" t="s">
        <v>300</v>
      </c>
      <c r="F5" s="277" t="s">
        <v>301</v>
      </c>
      <c r="G5" s="277" t="s">
        <v>302</v>
      </c>
      <c r="H5" s="277" t="s">
        <v>303</v>
      </c>
    </row>
    <row r="6" spans="1:8" ht="15" thickBot="1" x14ac:dyDescent="0.4">
      <c r="B6" s="913" t="s">
        <v>304</v>
      </c>
      <c r="C6" s="913"/>
      <c r="D6" s="913"/>
      <c r="E6" s="913"/>
      <c r="F6" s="913"/>
      <c r="G6" s="913"/>
      <c r="H6" s="913"/>
    </row>
    <row r="7" spans="1:8" ht="13.5" customHeight="1" x14ac:dyDescent="0.35">
      <c r="B7" s="278" t="s">
        <v>305</v>
      </c>
      <c r="C7" s="279">
        <v>15622.308999999999</v>
      </c>
      <c r="D7" s="280">
        <v>16046.136999999999</v>
      </c>
      <c r="E7" s="281">
        <v>16046.136999999999</v>
      </c>
      <c r="F7" s="282">
        <v>16480.062000000002</v>
      </c>
      <c r="G7" s="282">
        <v>16924.145</v>
      </c>
      <c r="H7" s="282">
        <v>17336.766000000003</v>
      </c>
    </row>
    <row r="8" spans="1:8" ht="13.5" customHeight="1" x14ac:dyDescent="0.35">
      <c r="B8" s="283" t="s">
        <v>306</v>
      </c>
      <c r="C8" s="309" t="s">
        <v>184</v>
      </c>
      <c r="D8" s="284">
        <v>2.7129664379318035</v>
      </c>
      <c r="E8" s="285">
        <v>2.7129664379318035</v>
      </c>
      <c r="F8" s="284">
        <v>2.704233423907592</v>
      </c>
      <c r="G8" s="284">
        <v>2.6946682603499834</v>
      </c>
      <c r="H8" s="284">
        <v>2.438061125096735</v>
      </c>
    </row>
    <row r="9" spans="1:8" ht="13.5" customHeight="1" x14ac:dyDescent="0.35">
      <c r="B9" s="286" t="s">
        <v>307</v>
      </c>
      <c r="C9" s="287">
        <v>15622.308999999999</v>
      </c>
      <c r="D9" s="288">
        <v>15587.854089761024</v>
      </c>
      <c r="E9" s="289">
        <v>15587.854089761024</v>
      </c>
      <c r="F9" s="288">
        <v>15660.16438435517</v>
      </c>
      <c r="G9" s="288">
        <v>15765.271897823493</v>
      </c>
      <c r="H9" s="288">
        <v>15851.628249168887</v>
      </c>
    </row>
    <row r="10" spans="1:8" ht="13.5" customHeight="1" thickBot="1" x14ac:dyDescent="0.4">
      <c r="B10" s="290" t="s">
        <v>306</v>
      </c>
      <c r="C10" s="310" t="s">
        <v>184</v>
      </c>
      <c r="D10" s="291">
        <v>-0.22054940943093351</v>
      </c>
      <c r="E10" s="292">
        <v>-0.22054940943093351</v>
      </c>
      <c r="F10" s="291">
        <v>0.46388870576896052</v>
      </c>
      <c r="G10" s="291">
        <v>0.6711775872118424</v>
      </c>
      <c r="H10" s="291">
        <v>0.5477631588283346</v>
      </c>
    </row>
    <row r="11" spans="1:8" ht="15" thickBot="1" x14ac:dyDescent="0.4">
      <c r="B11" s="914" t="s">
        <v>308</v>
      </c>
      <c r="C11" s="914"/>
      <c r="D11" s="914"/>
      <c r="E11" s="914"/>
      <c r="F11" s="914"/>
      <c r="G11" s="914"/>
      <c r="H11" s="914"/>
    </row>
    <row r="12" spans="1:8" ht="13.5" customHeight="1" x14ac:dyDescent="0.35">
      <c r="B12" s="293" t="s">
        <v>305</v>
      </c>
      <c r="C12" s="294">
        <v>15622.308999999999</v>
      </c>
      <c r="D12" s="136">
        <v>16046.136999999999</v>
      </c>
      <c r="E12" s="295">
        <v>16494.052</v>
      </c>
      <c r="F12" s="136">
        <v>16080.062000000002</v>
      </c>
      <c r="G12" s="136">
        <v>16924.145</v>
      </c>
      <c r="H12" s="136">
        <v>17336.766000000003</v>
      </c>
    </row>
    <row r="13" spans="1:8" ht="13.5" customHeight="1" x14ac:dyDescent="0.35">
      <c r="B13" s="296" t="s">
        <v>306</v>
      </c>
      <c r="C13" s="311" t="s">
        <v>184</v>
      </c>
      <c r="D13" s="297">
        <v>2.7129664379318035</v>
      </c>
      <c r="E13" s="298">
        <v>5.5801162299375875</v>
      </c>
      <c r="F13" s="297">
        <v>-2.5099350966032965</v>
      </c>
      <c r="G13" s="297">
        <v>5.2492521484058869</v>
      </c>
      <c r="H13" s="297">
        <v>2.438061125096735</v>
      </c>
    </row>
    <row r="14" spans="1:8" ht="13.5" customHeight="1" x14ac:dyDescent="0.35">
      <c r="B14" s="293" t="s">
        <v>309</v>
      </c>
      <c r="C14" s="294">
        <v>15622.308999999999</v>
      </c>
      <c r="D14" s="136">
        <v>15142.659889023726</v>
      </c>
      <c r="E14" s="299">
        <v>16022.976491159898</v>
      </c>
      <c r="F14" s="136">
        <v>15280.064737051533</v>
      </c>
      <c r="G14" s="136">
        <v>15765.271897823493</v>
      </c>
      <c r="H14" s="136">
        <v>15851.628249168887</v>
      </c>
    </row>
    <row r="15" spans="1:8" ht="13.5" customHeight="1" thickBot="1" x14ac:dyDescent="0.4">
      <c r="B15" s="300" t="s">
        <v>306</v>
      </c>
      <c r="C15" s="312" t="s">
        <v>184</v>
      </c>
      <c r="D15" s="301">
        <v>-3.0702830866824726</v>
      </c>
      <c r="E15" s="302">
        <v>2.5647136486667779</v>
      </c>
      <c r="F15" s="301">
        <v>-4.6365402490494825</v>
      </c>
      <c r="G15" s="301">
        <v>3.1754260804629757</v>
      </c>
      <c r="H15" s="301">
        <v>0.5477631588283346</v>
      </c>
    </row>
    <row r="16" spans="1:8" ht="15" thickBot="1" x14ac:dyDescent="0.4">
      <c r="B16" s="915" t="s">
        <v>310</v>
      </c>
      <c r="C16" s="915"/>
      <c r="D16" s="915"/>
      <c r="E16" s="915"/>
      <c r="F16" s="915"/>
      <c r="G16" s="915"/>
      <c r="H16" s="915"/>
    </row>
    <row r="17" spans="2:8" ht="13.5" customHeight="1" x14ac:dyDescent="0.35">
      <c r="B17" s="293" t="s">
        <v>305</v>
      </c>
      <c r="C17" s="294">
        <v>15622.308999999999</v>
      </c>
      <c r="D17" s="136">
        <v>16046.136999999999</v>
      </c>
      <c r="E17" s="295">
        <v>16494.052</v>
      </c>
      <c r="F17" s="136">
        <v>16400.062000000002</v>
      </c>
      <c r="G17" s="136">
        <v>16764.145</v>
      </c>
      <c r="H17" s="136">
        <v>17176.766000000003</v>
      </c>
    </row>
    <row r="18" spans="2:8" ht="13.5" customHeight="1" x14ac:dyDescent="0.35">
      <c r="B18" s="296" t="s">
        <v>306</v>
      </c>
      <c r="C18" s="311" t="s">
        <v>184</v>
      </c>
      <c r="D18" s="297">
        <v>2.7129664379318035</v>
      </c>
      <c r="E18" s="298">
        <v>5.5801162299375875</v>
      </c>
      <c r="F18" s="297">
        <v>-0.56984178296514387</v>
      </c>
      <c r="G18" s="297">
        <v>2.220009899962565</v>
      </c>
      <c r="H18" s="297">
        <v>2.4613304167913292</v>
      </c>
    </row>
    <row r="19" spans="2:8" ht="13.5" customHeight="1" x14ac:dyDescent="0.35">
      <c r="B19" s="293" t="s">
        <v>311</v>
      </c>
      <c r="C19" s="294">
        <v>15622.308999999999</v>
      </c>
      <c r="D19" s="303">
        <v>15587.854089761024</v>
      </c>
      <c r="E19" s="295">
        <v>16022.976491159898</v>
      </c>
      <c r="F19" s="304">
        <v>15584.144454894442</v>
      </c>
      <c r="G19" s="304">
        <v>15616.22782477568</v>
      </c>
      <c r="H19" s="304">
        <v>15705.334498658151</v>
      </c>
    </row>
    <row r="20" spans="2:8" ht="13.5" customHeight="1" thickBot="1" x14ac:dyDescent="0.4">
      <c r="B20" s="305" t="s">
        <v>306</v>
      </c>
      <c r="C20" s="313" t="s">
        <v>184</v>
      </c>
      <c r="D20" s="306">
        <v>-0.22054940943093351</v>
      </c>
      <c r="E20" s="307">
        <v>2.5647136486667779</v>
      </c>
      <c r="F20" s="306">
        <v>-2.7387672727820931</v>
      </c>
      <c r="G20" s="306">
        <v>0.2058718717225583</v>
      </c>
      <c r="H20" s="306">
        <v>0.57060306036967146</v>
      </c>
    </row>
    <row r="21" spans="2:8" ht="18" customHeight="1" x14ac:dyDescent="0.35">
      <c r="B21" s="308" t="s">
        <v>312</v>
      </c>
    </row>
  </sheetData>
  <mergeCells count="3">
    <mergeCell ref="B6:H6"/>
    <mergeCell ref="B11:H11"/>
    <mergeCell ref="B16:H16"/>
  </mergeCells>
  <hyperlinks>
    <hyperlink ref="A1" location="Index!A1" display="Return to Index" xr:uid="{101C739E-9384-4DFF-B116-8021749A7B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6F046-39AF-4C10-B8DA-BFA73678B50E}">
  <dimension ref="A1:G30"/>
  <sheetViews>
    <sheetView showGridLines="0" workbookViewId="0">
      <selection activeCell="B28" sqref="B28"/>
    </sheetView>
  </sheetViews>
  <sheetFormatPr defaultRowHeight="14.5" x14ac:dyDescent="0.35"/>
  <cols>
    <col min="2" max="2" width="67.7265625" customWidth="1"/>
    <col min="4" max="4" width="9.26953125" customWidth="1"/>
  </cols>
  <sheetData>
    <row r="1" spans="1:2" x14ac:dyDescent="0.35">
      <c r="A1" s="259" t="s">
        <v>107</v>
      </c>
    </row>
    <row r="3" spans="1:2" x14ac:dyDescent="0.35">
      <c r="B3" s="7" t="s">
        <v>313</v>
      </c>
    </row>
    <row r="27" spans="2:7" x14ac:dyDescent="0.35">
      <c r="B27" s="335"/>
      <c r="C27" s="338"/>
      <c r="D27" s="339" t="s">
        <v>224</v>
      </c>
      <c r="E27" s="339" t="s">
        <v>201</v>
      </c>
      <c r="F27" s="339" t="s">
        <v>202</v>
      </c>
      <c r="G27" s="339" t="s">
        <v>203</v>
      </c>
    </row>
    <row r="28" spans="2:7" ht="13.5" customHeight="1" x14ac:dyDescent="0.35">
      <c r="B28" t="s">
        <v>304</v>
      </c>
      <c r="C28" s="336"/>
      <c r="D28" s="8">
        <v>-0.22054940943093351</v>
      </c>
      <c r="E28" s="8">
        <v>0.46388870576896052</v>
      </c>
      <c r="F28" s="8">
        <v>0.6711775872118424</v>
      </c>
      <c r="G28" s="8">
        <v>0.5477631588283346</v>
      </c>
    </row>
    <row r="29" spans="2:7" ht="13.5" customHeight="1" x14ac:dyDescent="0.35">
      <c r="B29" t="s">
        <v>308</v>
      </c>
      <c r="C29" s="336"/>
      <c r="D29" s="8">
        <v>2.5647136486667779</v>
      </c>
      <c r="E29" s="8">
        <v>-4.6365402490494825</v>
      </c>
      <c r="F29" s="8">
        <v>3.1754260804629757</v>
      </c>
      <c r="G29" s="8">
        <v>0.5477631588283346</v>
      </c>
    </row>
    <row r="30" spans="2:7" ht="13.5" customHeight="1" thickBot="1" x14ac:dyDescent="0.4">
      <c r="B30" s="9" t="s">
        <v>314</v>
      </c>
      <c r="C30" s="337"/>
      <c r="D30" s="10">
        <v>2.5647136486667779</v>
      </c>
      <c r="E30" s="10">
        <v>-2.7387672727820931</v>
      </c>
      <c r="F30" s="10">
        <v>0.2058718717225583</v>
      </c>
      <c r="G30" s="10">
        <v>0.57060306036967146</v>
      </c>
    </row>
  </sheetData>
  <hyperlinks>
    <hyperlink ref="A1" location="Index!A1" display="Return to Index" xr:uid="{EA40ABCB-56F9-477D-855F-3C12BC79997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253F8-FDFE-43B5-AF3A-2B30711BA503}">
  <dimension ref="A1:J3"/>
  <sheetViews>
    <sheetView showGridLines="0" workbookViewId="0"/>
  </sheetViews>
  <sheetFormatPr defaultColWidth="8.81640625" defaultRowHeight="11.5" x14ac:dyDescent="0.25"/>
  <cols>
    <col min="1" max="16384" width="8.81640625" style="2"/>
  </cols>
  <sheetData>
    <row r="1" spans="1:10" ht="14.5" x14ac:dyDescent="0.35">
      <c r="A1" s="3" t="s">
        <v>107</v>
      </c>
    </row>
    <row r="3" spans="1:10" ht="14.5" x14ac:dyDescent="0.35">
      <c r="B3" s="4" t="s">
        <v>108</v>
      </c>
      <c r="C3"/>
      <c r="D3"/>
      <c r="E3"/>
      <c r="F3"/>
      <c r="G3"/>
      <c r="H3"/>
      <c r="I3"/>
      <c r="J3"/>
    </row>
  </sheetData>
  <hyperlinks>
    <hyperlink ref="A1" location="Index!A1" display="Return to Index" xr:uid="{96CF3652-834C-472A-B460-2F735FF3BE17}"/>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34E6D-4367-4F93-9D84-805BD512A5EA}">
  <dimension ref="A1:P31"/>
  <sheetViews>
    <sheetView showGridLines="0" workbookViewId="0">
      <selection activeCell="D30" sqref="D30"/>
    </sheetView>
  </sheetViews>
  <sheetFormatPr defaultRowHeight="14.5" x14ac:dyDescent="0.35"/>
  <cols>
    <col min="2" max="2" width="51.7265625" customWidth="1"/>
    <col min="3" max="3" width="2.1796875" customWidth="1"/>
    <col min="4" max="16" width="9.54296875" customWidth="1"/>
  </cols>
  <sheetData>
    <row r="1" spans="1:2" x14ac:dyDescent="0.35">
      <c r="A1" s="259" t="s">
        <v>107</v>
      </c>
    </row>
    <row r="3" spans="1:2" x14ac:dyDescent="0.35">
      <c r="B3" s="7" t="s">
        <v>315</v>
      </c>
    </row>
    <row r="26" spans="2:16" x14ac:dyDescent="0.35">
      <c r="B26" s="65" t="s">
        <v>316</v>
      </c>
      <c r="C26" s="335"/>
      <c r="D26" s="81" t="s">
        <v>247</v>
      </c>
      <c r="E26" s="81" t="s">
        <v>248</v>
      </c>
      <c r="F26" s="81" t="s">
        <v>317</v>
      </c>
      <c r="G26" s="81" t="s">
        <v>250</v>
      </c>
      <c r="H26" s="81" t="s">
        <v>251</v>
      </c>
      <c r="I26" s="81" t="s">
        <v>252</v>
      </c>
      <c r="J26" s="81" t="s">
        <v>253</v>
      </c>
      <c r="K26" s="81" t="s">
        <v>254</v>
      </c>
      <c r="L26" s="81" t="s">
        <v>255</v>
      </c>
      <c r="M26" s="81" t="s">
        <v>224</v>
      </c>
      <c r="N26" s="81" t="s">
        <v>201</v>
      </c>
      <c r="O26" s="81" t="s">
        <v>202</v>
      </c>
      <c r="P26" s="81" t="s">
        <v>203</v>
      </c>
    </row>
    <row r="27" spans="2:16" ht="13.5" customHeight="1" x14ac:dyDescent="0.35">
      <c r="B27" s="404" t="s">
        <v>318</v>
      </c>
      <c r="C27" s="405"/>
      <c r="D27" s="859">
        <v>32.493394940717991</v>
      </c>
      <c r="E27" s="859">
        <v>32.763142051527012</v>
      </c>
      <c r="F27" s="859">
        <v>32.440216876801998</v>
      </c>
      <c r="G27" s="859">
        <v>31.900150033902008</v>
      </c>
      <c r="H27" s="859">
        <v>24.867730028536002</v>
      </c>
      <c r="I27" s="859">
        <v>26.140100223812993</v>
      </c>
      <c r="J27" s="859">
        <v>21.457978747826999</v>
      </c>
      <c r="K27" s="859">
        <v>21.918183275394995</v>
      </c>
      <c r="L27" s="859">
        <v>22.557809062340993</v>
      </c>
      <c r="M27" s="859">
        <v>21.528703984501007</v>
      </c>
      <c r="N27" s="861" t="s">
        <v>184</v>
      </c>
      <c r="O27" s="861" t="s">
        <v>184</v>
      </c>
      <c r="P27" s="861" t="s">
        <v>184</v>
      </c>
    </row>
    <row r="28" spans="2:16" ht="13.5" customHeight="1" x14ac:dyDescent="0.35">
      <c r="B28" s="404" t="s">
        <v>319</v>
      </c>
      <c r="C28" s="405"/>
      <c r="D28" s="859">
        <v>0.7092573454291653</v>
      </c>
      <c r="E28" s="859">
        <v>0.98021430077832861</v>
      </c>
      <c r="F28" s="859">
        <v>5.2916084501211742</v>
      </c>
      <c r="G28" s="859">
        <v>6.3063051846270923</v>
      </c>
      <c r="H28" s="859">
        <v>4.1655500529707581</v>
      </c>
      <c r="I28" s="859">
        <v>2.5258763580522725</v>
      </c>
      <c r="J28" s="859">
        <v>4.0317065444403397</v>
      </c>
      <c r="K28" s="859">
        <v>8.4921514973398473</v>
      </c>
      <c r="L28" s="859">
        <v>6.4480779777752133</v>
      </c>
      <c r="M28" s="859">
        <v>4.9543930539525434</v>
      </c>
      <c r="N28" s="861" t="s">
        <v>184</v>
      </c>
      <c r="O28" s="861" t="s">
        <v>184</v>
      </c>
      <c r="P28" s="861" t="s">
        <v>184</v>
      </c>
    </row>
    <row r="29" spans="2:16" ht="13.5" customHeight="1" x14ac:dyDescent="0.35">
      <c r="B29" s="866" t="s">
        <v>320</v>
      </c>
      <c r="C29" s="867"/>
      <c r="D29" s="868">
        <v>33.202652286147156</v>
      </c>
      <c r="E29" s="868">
        <v>33.743356352305341</v>
      </c>
      <c r="F29" s="868">
        <v>37.731825326923172</v>
      </c>
      <c r="G29" s="868">
        <v>38.206455218529101</v>
      </c>
      <c r="H29" s="868">
        <v>29.03328008150676</v>
      </c>
      <c r="I29" s="868">
        <v>28.665976581865266</v>
      </c>
      <c r="J29" s="868">
        <v>25.489685292267339</v>
      </c>
      <c r="K29" s="868">
        <v>30.410334772734842</v>
      </c>
      <c r="L29" s="868">
        <v>29.005887040116207</v>
      </c>
      <c r="M29" s="868">
        <v>26.48309703845355</v>
      </c>
      <c r="N29" s="869" t="s">
        <v>184</v>
      </c>
      <c r="O29" s="869" t="s">
        <v>184</v>
      </c>
      <c r="P29" s="869" t="s">
        <v>184</v>
      </c>
    </row>
    <row r="30" spans="2:16" ht="13.5" customHeight="1" thickBot="1" x14ac:dyDescent="0.4">
      <c r="B30" s="870" t="s">
        <v>321</v>
      </c>
      <c r="C30" s="871"/>
      <c r="D30" s="872" t="s">
        <v>184</v>
      </c>
      <c r="E30" s="872" t="s">
        <v>184</v>
      </c>
      <c r="F30" s="872" t="s">
        <v>184</v>
      </c>
      <c r="G30" s="872" t="s">
        <v>184</v>
      </c>
      <c r="H30" s="872" t="s">
        <v>184</v>
      </c>
      <c r="I30" s="872" t="s">
        <v>184</v>
      </c>
      <c r="J30" s="872" t="s">
        <v>184</v>
      </c>
      <c r="K30" s="872" t="s">
        <v>184</v>
      </c>
      <c r="L30" s="872" t="s">
        <v>184</v>
      </c>
      <c r="M30" s="872" t="s">
        <v>184</v>
      </c>
      <c r="N30" s="873">
        <v>24.007240638893151</v>
      </c>
      <c r="O30" s="873">
        <v>24.551612748092168</v>
      </c>
      <c r="P30" s="873">
        <v>24.937206371117227</v>
      </c>
    </row>
    <row r="31" spans="2:16" ht="18" customHeight="1" x14ac:dyDescent="0.35">
      <c r="B31" s="860" t="s">
        <v>210</v>
      </c>
    </row>
  </sheetData>
  <hyperlinks>
    <hyperlink ref="A1" location="Index!A1" display="Return to Index" xr:uid="{AFCA4C84-2138-4756-80E5-6B1896744B41}"/>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9D5A-6D5F-4727-9429-353590AE77BB}">
  <dimension ref="A1:L29"/>
  <sheetViews>
    <sheetView showGridLines="0" workbookViewId="0">
      <selection activeCell="I35" sqref="I35"/>
    </sheetView>
  </sheetViews>
  <sheetFormatPr defaultRowHeight="14.5" x14ac:dyDescent="0.35"/>
  <cols>
    <col min="2" max="2" width="46.26953125" customWidth="1"/>
    <col min="3" max="12" width="10" bestFit="1" customWidth="1"/>
  </cols>
  <sheetData>
    <row r="1" spans="1:2" x14ac:dyDescent="0.35">
      <c r="A1" s="6" t="s">
        <v>107</v>
      </c>
    </row>
    <row r="3" spans="1:2" x14ac:dyDescent="0.35">
      <c r="B3" s="7" t="s">
        <v>322</v>
      </c>
    </row>
    <row r="4" spans="1:2" ht="5.25" customHeight="1" x14ac:dyDescent="0.35"/>
    <row r="26" spans="2:12" x14ac:dyDescent="0.35">
      <c r="B26" s="126"/>
      <c r="C26" s="126" t="s">
        <v>250</v>
      </c>
      <c r="D26" s="126" t="s">
        <v>251</v>
      </c>
      <c r="E26" s="126" t="s">
        <v>252</v>
      </c>
      <c r="F26" s="126" t="s">
        <v>253</v>
      </c>
      <c r="G26" s="126" t="s">
        <v>254</v>
      </c>
      <c r="H26" s="126" t="s">
        <v>255</v>
      </c>
      <c r="I26" s="126" t="s">
        <v>224</v>
      </c>
      <c r="J26" s="126" t="s">
        <v>201</v>
      </c>
      <c r="K26" s="126" t="s">
        <v>202</v>
      </c>
      <c r="L26" s="126" t="s">
        <v>203</v>
      </c>
    </row>
    <row r="27" spans="2:12" ht="15" customHeight="1" x14ac:dyDescent="0.35">
      <c r="B27" s="856" t="s">
        <v>323</v>
      </c>
      <c r="C27" s="653">
        <v>13522.993745967731</v>
      </c>
      <c r="D27" s="653">
        <v>14885</v>
      </c>
      <c r="E27" s="653">
        <v>14119</v>
      </c>
      <c r="F27" s="653">
        <v>13725</v>
      </c>
      <c r="G27" s="653">
        <v>14804</v>
      </c>
      <c r="H27" s="653">
        <v>15622.308999999999</v>
      </c>
      <c r="I27" s="653">
        <v>16494.052</v>
      </c>
      <c r="J27" s="653">
        <v>16480.062000000002</v>
      </c>
      <c r="K27" s="653">
        <v>16924.145</v>
      </c>
      <c r="L27" s="653">
        <v>17336.766000000003</v>
      </c>
    </row>
    <row r="28" spans="2:12" ht="15" customHeight="1" x14ac:dyDescent="0.35">
      <c r="B28" s="856" t="s">
        <v>324</v>
      </c>
      <c r="C28" s="653">
        <v>656</v>
      </c>
      <c r="D28" s="653">
        <v>312</v>
      </c>
      <c r="E28" s="653">
        <v>370</v>
      </c>
      <c r="F28" s="653">
        <v>600</v>
      </c>
      <c r="G28" s="653">
        <v>662</v>
      </c>
      <c r="H28" s="653">
        <v>710</v>
      </c>
      <c r="I28" s="653">
        <v>741.34199999999998</v>
      </c>
      <c r="J28" s="653">
        <v>771.56200000000001</v>
      </c>
      <c r="K28" s="653">
        <v>800.84100000000001</v>
      </c>
      <c r="L28" s="653">
        <v>830.54399999999998</v>
      </c>
    </row>
    <row r="29" spans="2:12" ht="15" customHeight="1" thickBot="1" x14ac:dyDescent="0.4">
      <c r="B29" s="857" t="s">
        <v>325</v>
      </c>
      <c r="C29" s="840">
        <v>656</v>
      </c>
      <c r="D29" s="840">
        <v>296.50465862226974</v>
      </c>
      <c r="E29" s="840">
        <v>350.78744403028816</v>
      </c>
      <c r="F29" s="840">
        <v>531.48470611426887</v>
      </c>
      <c r="G29" s="840">
        <v>557.00830125871221</v>
      </c>
      <c r="H29" s="840">
        <v>574.27640000000008</v>
      </c>
      <c r="I29" s="840">
        <v>582.50151863221288</v>
      </c>
      <c r="J29" s="840">
        <v>593.02216495978803</v>
      </c>
      <c r="K29" s="840">
        <v>603.39769591724166</v>
      </c>
      <c r="L29" s="840">
        <v>614.23004628995773</v>
      </c>
    </row>
  </sheetData>
  <hyperlinks>
    <hyperlink ref="A1" location="Index!A1" display="Return to Index" xr:uid="{6ABD23B9-ECFC-4BC4-A733-ECB5D92B75BD}"/>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486D-5611-458A-A500-7141332E0454}">
  <dimension ref="A1:E37"/>
  <sheetViews>
    <sheetView showGridLines="0" topLeftCell="A11" workbookViewId="0">
      <selection activeCell="B38" sqref="B38"/>
    </sheetView>
  </sheetViews>
  <sheetFormatPr defaultRowHeight="14.5" x14ac:dyDescent="0.35"/>
  <cols>
    <col min="2" max="2" width="42.26953125" customWidth="1"/>
    <col min="3" max="5" width="14.26953125" customWidth="1"/>
  </cols>
  <sheetData>
    <row r="1" spans="1:5" x14ac:dyDescent="0.35">
      <c r="A1" s="6" t="s">
        <v>107</v>
      </c>
    </row>
    <row r="3" spans="1:5" x14ac:dyDescent="0.35">
      <c r="B3" s="164" t="s">
        <v>326</v>
      </c>
    </row>
    <row r="4" spans="1:5" ht="2.25" customHeight="1" thickBot="1" x14ac:dyDescent="0.4">
      <c r="B4" s="164"/>
    </row>
    <row r="5" spans="1:5" ht="13.5" customHeight="1" thickBot="1" x14ac:dyDescent="0.4">
      <c r="B5" s="654" t="s">
        <v>110</v>
      </c>
      <c r="C5" s="335"/>
      <c r="D5" s="335"/>
      <c r="E5" s="335"/>
    </row>
    <row r="6" spans="1:5" ht="12" customHeight="1" x14ac:dyDescent="0.35">
      <c r="B6" s="655"/>
      <c r="C6" s="656" t="s">
        <v>201</v>
      </c>
      <c r="D6" s="656" t="s">
        <v>202</v>
      </c>
      <c r="E6" s="656" t="s">
        <v>203</v>
      </c>
    </row>
    <row r="7" spans="1:5" ht="15" customHeight="1" x14ac:dyDescent="0.35">
      <c r="B7" s="657" t="s">
        <v>327</v>
      </c>
      <c r="C7" s="658">
        <v>115.6</v>
      </c>
      <c r="D7" s="659">
        <v>117.9</v>
      </c>
      <c r="E7" s="658">
        <v>122.2</v>
      </c>
    </row>
    <row r="8" spans="1:5" ht="13.5" customHeight="1" x14ac:dyDescent="0.35">
      <c r="B8" s="660" t="s">
        <v>328</v>
      </c>
      <c r="C8" s="661">
        <v>70</v>
      </c>
      <c r="D8" s="662">
        <v>71.2</v>
      </c>
      <c r="E8" s="661">
        <v>72.900000000000006</v>
      </c>
    </row>
    <row r="9" spans="1:5" ht="13.5" customHeight="1" x14ac:dyDescent="0.35">
      <c r="B9" s="660" t="s">
        <v>114</v>
      </c>
      <c r="C9" s="661">
        <v>19.2</v>
      </c>
      <c r="D9" s="662">
        <v>20</v>
      </c>
      <c r="E9" s="661">
        <v>21.6</v>
      </c>
    </row>
    <row r="10" spans="1:5" ht="13.5" customHeight="1" x14ac:dyDescent="0.35">
      <c r="B10" s="660" t="s">
        <v>116</v>
      </c>
      <c r="C10" s="661">
        <v>7.4</v>
      </c>
      <c r="D10" s="662">
        <v>7.8</v>
      </c>
      <c r="E10" s="661">
        <v>8.1999999999999993</v>
      </c>
    </row>
    <row r="11" spans="1:5" ht="13.5" customHeight="1" x14ac:dyDescent="0.35">
      <c r="B11" s="660" t="s">
        <v>329</v>
      </c>
      <c r="C11" s="661">
        <v>5.2</v>
      </c>
      <c r="D11" s="662">
        <v>5.4</v>
      </c>
      <c r="E11" s="661">
        <v>5.6</v>
      </c>
    </row>
    <row r="12" spans="1:5" ht="13.5" customHeight="1" x14ac:dyDescent="0.35">
      <c r="B12" s="660" t="s">
        <v>120</v>
      </c>
      <c r="C12" s="661">
        <v>4.0999999999999996</v>
      </c>
      <c r="D12" s="662">
        <v>4.3</v>
      </c>
      <c r="E12" s="661">
        <v>4.5999999999999996</v>
      </c>
    </row>
    <row r="13" spans="1:5" ht="13.5" customHeight="1" x14ac:dyDescent="0.35">
      <c r="B13" s="660" t="s">
        <v>113</v>
      </c>
      <c r="C13" s="661">
        <v>3.6</v>
      </c>
      <c r="D13" s="662">
        <v>3.7</v>
      </c>
      <c r="E13" s="661">
        <v>3.8</v>
      </c>
    </row>
    <row r="14" spans="1:5" ht="13.5" customHeight="1" x14ac:dyDescent="0.35">
      <c r="B14" s="660" t="s">
        <v>122</v>
      </c>
      <c r="C14" s="661">
        <v>2.4</v>
      </c>
      <c r="D14" s="662">
        <v>1.9</v>
      </c>
      <c r="E14" s="661">
        <v>1.9</v>
      </c>
    </row>
    <row r="15" spans="1:5" ht="13.5" customHeight="1" x14ac:dyDescent="0.35">
      <c r="B15" s="660" t="s">
        <v>121</v>
      </c>
      <c r="C15" s="661">
        <v>2</v>
      </c>
      <c r="D15" s="662">
        <v>2</v>
      </c>
      <c r="E15" s="661">
        <v>2.1</v>
      </c>
    </row>
    <row r="16" spans="1:5" ht="13.5" customHeight="1" x14ac:dyDescent="0.35">
      <c r="B16" s="660" t="s">
        <v>330</v>
      </c>
      <c r="C16" s="661">
        <v>1.1000000000000001</v>
      </c>
      <c r="D16" s="662">
        <v>1.1000000000000001</v>
      </c>
      <c r="E16" s="661">
        <v>1.2</v>
      </c>
    </row>
    <row r="17" spans="2:5" ht="13.5" customHeight="1" x14ac:dyDescent="0.35">
      <c r="B17" s="663" t="s">
        <v>331</v>
      </c>
      <c r="C17" s="664">
        <v>0.4</v>
      </c>
      <c r="D17" s="662">
        <v>0.4</v>
      </c>
      <c r="E17" s="664">
        <v>0.4</v>
      </c>
    </row>
    <row r="18" spans="2:5" ht="15" customHeight="1" x14ac:dyDescent="0.35">
      <c r="B18" s="665" t="s">
        <v>332</v>
      </c>
      <c r="C18" s="666">
        <v>59.3</v>
      </c>
      <c r="D18" s="667">
        <v>61.3</v>
      </c>
      <c r="E18" s="666">
        <v>64.599999999999994</v>
      </c>
    </row>
    <row r="19" spans="2:5" ht="13.5" customHeight="1" x14ac:dyDescent="0.35">
      <c r="B19" s="663" t="s">
        <v>333</v>
      </c>
      <c r="C19" s="664">
        <v>27.4</v>
      </c>
      <c r="D19" s="662">
        <v>22.3</v>
      </c>
      <c r="E19" s="664">
        <v>22.6</v>
      </c>
    </row>
    <row r="20" spans="2:5" ht="13.5" customHeight="1" x14ac:dyDescent="0.35">
      <c r="B20" s="663" t="s">
        <v>113</v>
      </c>
      <c r="C20" s="664">
        <v>11.6</v>
      </c>
      <c r="D20" s="662">
        <v>16.7</v>
      </c>
      <c r="E20" s="664">
        <v>25.3</v>
      </c>
    </row>
    <row r="21" spans="2:5" ht="13.5" customHeight="1" x14ac:dyDescent="0.35">
      <c r="B21" s="660" t="s">
        <v>112</v>
      </c>
      <c r="C21" s="664">
        <v>8.9</v>
      </c>
      <c r="D21" s="662">
        <v>9.8000000000000007</v>
      </c>
      <c r="E21" s="664">
        <v>4</v>
      </c>
    </row>
    <row r="22" spans="2:5" ht="13.5" customHeight="1" x14ac:dyDescent="0.35">
      <c r="B22" s="668" t="s">
        <v>116</v>
      </c>
      <c r="C22" s="664">
        <v>5.4</v>
      </c>
      <c r="D22" s="662">
        <v>5.9</v>
      </c>
      <c r="E22" s="664">
        <v>5.9</v>
      </c>
    </row>
    <row r="23" spans="2:5" ht="13.5" customHeight="1" x14ac:dyDescent="0.35">
      <c r="B23" s="660" t="s">
        <v>120</v>
      </c>
      <c r="C23" s="664">
        <v>5.2</v>
      </c>
      <c r="D23" s="662">
        <v>5.8</v>
      </c>
      <c r="E23" s="664">
        <v>6.1</v>
      </c>
    </row>
    <row r="24" spans="2:5" ht="13.5" customHeight="1" x14ac:dyDescent="0.35">
      <c r="B24" s="669" t="s">
        <v>121</v>
      </c>
      <c r="C24" s="670">
        <v>0.8</v>
      </c>
      <c r="D24" s="671">
        <v>0.8</v>
      </c>
      <c r="E24" s="670">
        <v>0.8</v>
      </c>
    </row>
    <row r="25" spans="2:5" ht="15" customHeight="1" x14ac:dyDescent="0.35">
      <c r="B25" s="672" t="s">
        <v>334</v>
      </c>
      <c r="C25" s="666">
        <v>37.799999999999997</v>
      </c>
      <c r="D25" s="667">
        <v>37.799999999999997</v>
      </c>
      <c r="E25" s="666">
        <v>37.799999999999997</v>
      </c>
    </row>
    <row r="26" spans="2:5" ht="13.5" customHeight="1" x14ac:dyDescent="0.35">
      <c r="B26" s="673" t="s">
        <v>120</v>
      </c>
      <c r="C26" s="674">
        <v>37.799999999999997</v>
      </c>
      <c r="D26" s="671">
        <v>37.799999999999997</v>
      </c>
      <c r="E26" s="674">
        <v>37.799999999999997</v>
      </c>
    </row>
    <row r="27" spans="2:5" ht="15" customHeight="1" x14ac:dyDescent="0.35">
      <c r="B27" s="672" t="s">
        <v>335</v>
      </c>
      <c r="C27" s="666">
        <v>8</v>
      </c>
      <c r="D27" s="675">
        <v>8</v>
      </c>
      <c r="E27" s="675">
        <v>8</v>
      </c>
    </row>
    <row r="28" spans="2:5" ht="13.5" customHeight="1" x14ac:dyDescent="0.35">
      <c r="B28" s="663" t="s">
        <v>333</v>
      </c>
      <c r="C28" s="664" t="s">
        <v>184</v>
      </c>
      <c r="D28" s="664">
        <v>8</v>
      </c>
      <c r="E28" s="664">
        <v>8</v>
      </c>
    </row>
    <row r="29" spans="2:5" ht="13.5" customHeight="1" x14ac:dyDescent="0.35">
      <c r="B29" s="673" t="s">
        <v>120</v>
      </c>
      <c r="C29" s="674">
        <v>8</v>
      </c>
      <c r="D29" s="670" t="s">
        <v>184</v>
      </c>
      <c r="E29" s="670" t="s">
        <v>184</v>
      </c>
    </row>
    <row r="30" spans="2:5" ht="15" customHeight="1" x14ac:dyDescent="0.35">
      <c r="B30" s="672" t="s">
        <v>336</v>
      </c>
      <c r="C30" s="666">
        <v>2.8</v>
      </c>
      <c r="D30" s="667">
        <v>2.8</v>
      </c>
      <c r="E30" s="666">
        <v>2.8</v>
      </c>
    </row>
    <row r="31" spans="2:5" ht="13.5" customHeight="1" x14ac:dyDescent="0.35">
      <c r="B31" s="673" t="s">
        <v>117</v>
      </c>
      <c r="C31" s="674">
        <v>2.8</v>
      </c>
      <c r="D31" s="671">
        <v>2.8</v>
      </c>
      <c r="E31" s="674">
        <v>2.8</v>
      </c>
    </row>
    <row r="32" spans="2:5" ht="15" customHeight="1" x14ac:dyDescent="0.35">
      <c r="B32" s="676" t="s">
        <v>337</v>
      </c>
      <c r="C32" s="677">
        <v>0.3</v>
      </c>
      <c r="D32" s="678">
        <v>0.3</v>
      </c>
      <c r="E32" s="677">
        <v>0.3</v>
      </c>
    </row>
    <row r="33" spans="2:5" ht="13.5" customHeight="1" thickBot="1" x14ac:dyDescent="0.4">
      <c r="B33" s="679" t="s">
        <v>112</v>
      </c>
      <c r="C33" s="680">
        <v>0.3</v>
      </c>
      <c r="D33" s="662">
        <v>0.3</v>
      </c>
      <c r="E33" s="680">
        <v>0.3</v>
      </c>
    </row>
    <row r="34" spans="2:5" ht="15" thickBot="1" x14ac:dyDescent="0.4">
      <c r="B34" s="681" t="s">
        <v>192</v>
      </c>
      <c r="C34" s="682">
        <v>223.7</v>
      </c>
      <c r="D34" s="682">
        <v>228</v>
      </c>
      <c r="E34" s="682">
        <v>235.6</v>
      </c>
    </row>
    <row r="35" spans="2:5" ht="30" customHeight="1" x14ac:dyDescent="0.35">
      <c r="B35" s="916" t="s">
        <v>338</v>
      </c>
      <c r="C35" s="916"/>
      <c r="D35" s="916"/>
      <c r="E35" s="916"/>
    </row>
    <row r="36" spans="2:5" ht="22.5" customHeight="1" x14ac:dyDescent="0.35">
      <c r="B36" s="916" t="s">
        <v>339</v>
      </c>
      <c r="C36" s="916"/>
      <c r="D36" s="916"/>
      <c r="E36" s="916"/>
    </row>
    <row r="37" spans="2:5" ht="12" customHeight="1" x14ac:dyDescent="0.35">
      <c r="B37" s="119" t="s">
        <v>175</v>
      </c>
    </row>
  </sheetData>
  <mergeCells count="2">
    <mergeCell ref="B35:E35"/>
    <mergeCell ref="B36:E36"/>
  </mergeCells>
  <hyperlinks>
    <hyperlink ref="A1" location="Index!A1" display="Return to Index" xr:uid="{6D517D39-4249-448A-B568-4D89CD6BF128}"/>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FC5D-79A2-437E-8B00-1067D117C9BB}">
  <dimension ref="A1:F25"/>
  <sheetViews>
    <sheetView showGridLines="0" workbookViewId="0">
      <selection activeCell="B26" sqref="B26"/>
    </sheetView>
  </sheetViews>
  <sheetFormatPr defaultRowHeight="14.5" x14ac:dyDescent="0.35"/>
  <cols>
    <col min="2" max="2" width="33.7265625" customWidth="1"/>
    <col min="3" max="6" width="12.7265625" customWidth="1"/>
  </cols>
  <sheetData>
    <row r="1" spans="1:6" x14ac:dyDescent="0.35">
      <c r="A1" s="6" t="s">
        <v>107</v>
      </c>
    </row>
    <row r="3" spans="1:6" x14ac:dyDescent="0.35">
      <c r="B3" s="164" t="s">
        <v>340</v>
      </c>
    </row>
    <row r="4" spans="1:6" ht="2.25" customHeight="1" thickBot="1" x14ac:dyDescent="0.4">
      <c r="B4" s="164"/>
    </row>
    <row r="5" spans="1:6" ht="13.5" customHeight="1" thickBot="1" x14ac:dyDescent="0.4">
      <c r="B5" s="683" t="s">
        <v>110</v>
      </c>
      <c r="C5" s="335"/>
      <c r="D5" s="335"/>
      <c r="E5" s="335"/>
      <c r="F5" s="335"/>
    </row>
    <row r="6" spans="1:6" ht="13.5" customHeight="1" thickBot="1" x14ac:dyDescent="0.4">
      <c r="B6" s="684"/>
      <c r="C6" s="858" t="s">
        <v>201</v>
      </c>
      <c r="D6" s="858" t="s">
        <v>202</v>
      </c>
      <c r="E6" s="858" t="s">
        <v>203</v>
      </c>
      <c r="F6" s="858" t="s">
        <v>204</v>
      </c>
    </row>
    <row r="7" spans="1:6" ht="15" customHeight="1" x14ac:dyDescent="0.35">
      <c r="B7" s="657" t="s">
        <v>341</v>
      </c>
      <c r="C7" s="685">
        <v>87.8</v>
      </c>
      <c r="D7" s="7">
        <v>83.9</v>
      </c>
      <c r="E7" s="7">
        <v>66.400000000000006</v>
      </c>
      <c r="F7" s="7">
        <v>71.400000000000006</v>
      </c>
    </row>
    <row r="8" spans="1:6" ht="13.5" customHeight="1" x14ac:dyDescent="0.35">
      <c r="B8" s="660" t="s">
        <v>333</v>
      </c>
      <c r="C8" s="686" t="s">
        <v>184</v>
      </c>
      <c r="D8" s="687">
        <v>1.7</v>
      </c>
      <c r="E8" s="687">
        <v>6</v>
      </c>
      <c r="F8" s="687">
        <v>17.2</v>
      </c>
    </row>
    <row r="9" spans="1:6" ht="13.5" customHeight="1" x14ac:dyDescent="0.35">
      <c r="B9" s="660" t="s">
        <v>328</v>
      </c>
      <c r="C9" s="686" t="s">
        <v>184</v>
      </c>
      <c r="D9" s="662">
        <v>0.1</v>
      </c>
      <c r="E9" s="688">
        <v>1.2</v>
      </c>
      <c r="F9" s="661">
        <v>3.4</v>
      </c>
    </row>
    <row r="10" spans="1:6" ht="13.5" customHeight="1" x14ac:dyDescent="0.35">
      <c r="B10" s="689" t="s">
        <v>114</v>
      </c>
      <c r="C10" s="690">
        <v>87.8</v>
      </c>
      <c r="D10" s="671">
        <v>82.1</v>
      </c>
      <c r="E10" s="671">
        <v>59.2</v>
      </c>
      <c r="F10" s="670">
        <v>50.8</v>
      </c>
    </row>
    <row r="11" spans="1:6" ht="15" customHeight="1" x14ac:dyDescent="0.35">
      <c r="B11" s="665" t="s">
        <v>327</v>
      </c>
      <c r="C11" s="691">
        <v>5.3</v>
      </c>
      <c r="D11" s="667">
        <v>4.5999999999999996</v>
      </c>
      <c r="E11" s="667">
        <v>4.8</v>
      </c>
      <c r="F11" s="666">
        <v>5.0999999999999996</v>
      </c>
    </row>
    <row r="12" spans="1:6" ht="13.5" customHeight="1" x14ac:dyDescent="0.35">
      <c r="B12" s="663" t="s">
        <v>328</v>
      </c>
      <c r="C12" s="692">
        <v>4</v>
      </c>
      <c r="D12" s="662">
        <v>3.3</v>
      </c>
      <c r="E12" s="688">
        <v>3.4</v>
      </c>
      <c r="F12" s="664">
        <v>3.7</v>
      </c>
    </row>
    <row r="13" spans="1:6" ht="13.5" customHeight="1" x14ac:dyDescent="0.35">
      <c r="B13" s="660" t="s">
        <v>114</v>
      </c>
      <c r="C13" s="692">
        <v>0.6</v>
      </c>
      <c r="D13" s="662">
        <v>0.7</v>
      </c>
      <c r="E13" s="688">
        <v>0.7</v>
      </c>
      <c r="F13" s="664">
        <v>0.7</v>
      </c>
    </row>
    <row r="14" spans="1:6" ht="13.5" customHeight="1" x14ac:dyDescent="0.35">
      <c r="B14" s="668" t="s">
        <v>116</v>
      </c>
      <c r="C14" s="692">
        <v>0.1</v>
      </c>
      <c r="D14" s="662">
        <v>0.1</v>
      </c>
      <c r="E14" s="688">
        <v>0.1</v>
      </c>
      <c r="F14" s="664">
        <v>0.1</v>
      </c>
    </row>
    <row r="15" spans="1:6" ht="13.5" customHeight="1" x14ac:dyDescent="0.35">
      <c r="B15" s="660" t="s">
        <v>120</v>
      </c>
      <c r="C15" s="692">
        <v>0.5</v>
      </c>
      <c r="D15" s="662">
        <v>0.5</v>
      </c>
      <c r="E15" s="688">
        <v>0.5</v>
      </c>
      <c r="F15" s="664">
        <v>0.5</v>
      </c>
    </row>
    <row r="16" spans="1:6" ht="13.5" customHeight="1" x14ac:dyDescent="0.35">
      <c r="B16" s="669" t="s">
        <v>121</v>
      </c>
      <c r="C16" s="693" t="s">
        <v>184</v>
      </c>
      <c r="D16" s="694" t="s">
        <v>184</v>
      </c>
      <c r="E16" s="694" t="s">
        <v>184</v>
      </c>
      <c r="F16" s="694" t="s">
        <v>184</v>
      </c>
    </row>
    <row r="17" spans="2:6" ht="15" customHeight="1" x14ac:dyDescent="0.35">
      <c r="B17" s="672" t="s">
        <v>342</v>
      </c>
      <c r="C17" s="691">
        <v>6</v>
      </c>
      <c r="D17" s="667">
        <v>20.5</v>
      </c>
      <c r="E17" s="667">
        <v>21</v>
      </c>
      <c r="F17" s="666">
        <v>2.1</v>
      </c>
    </row>
    <row r="18" spans="2:6" ht="13.5" customHeight="1" x14ac:dyDescent="0.35">
      <c r="B18" s="679" t="s">
        <v>333</v>
      </c>
      <c r="C18" s="695" t="s">
        <v>184</v>
      </c>
      <c r="D18" s="696">
        <v>7.3</v>
      </c>
      <c r="E18" s="696">
        <v>1.8</v>
      </c>
      <c r="F18" s="680" t="s">
        <v>184</v>
      </c>
    </row>
    <row r="19" spans="2:6" ht="13.5" customHeight="1" x14ac:dyDescent="0.35">
      <c r="B19" s="697" t="s">
        <v>114</v>
      </c>
      <c r="C19" s="692">
        <v>2.2999999999999998</v>
      </c>
      <c r="D19" s="662">
        <v>5.4</v>
      </c>
      <c r="E19" s="662">
        <v>16.899999999999999</v>
      </c>
      <c r="F19" s="664">
        <v>2.1</v>
      </c>
    </row>
    <row r="20" spans="2:6" ht="13.5" customHeight="1" x14ac:dyDescent="0.35">
      <c r="B20" s="673" t="s">
        <v>113</v>
      </c>
      <c r="C20" s="698">
        <v>3.7</v>
      </c>
      <c r="D20" s="671">
        <v>7.8</v>
      </c>
      <c r="E20" s="671">
        <v>2.2999999999999998</v>
      </c>
      <c r="F20" s="674" t="s">
        <v>184</v>
      </c>
    </row>
    <row r="21" spans="2:6" ht="15" customHeight="1" x14ac:dyDescent="0.35">
      <c r="B21" s="672" t="s">
        <v>343</v>
      </c>
      <c r="C21" s="691">
        <v>0.7</v>
      </c>
      <c r="D21" s="675">
        <v>0.9</v>
      </c>
      <c r="E21" s="675">
        <v>1</v>
      </c>
      <c r="F21" s="699" t="s">
        <v>184</v>
      </c>
    </row>
    <row r="22" spans="2:6" ht="13.5" customHeight="1" thickBot="1" x14ac:dyDescent="0.4">
      <c r="B22" s="673" t="s">
        <v>117</v>
      </c>
      <c r="C22" s="698">
        <v>0.7</v>
      </c>
      <c r="D22" s="670">
        <v>0.9</v>
      </c>
      <c r="E22" s="670">
        <v>1</v>
      </c>
      <c r="F22" s="700" t="s">
        <v>184</v>
      </c>
    </row>
    <row r="23" spans="2:6" ht="15" thickBot="1" x14ac:dyDescent="0.4">
      <c r="B23" s="701" t="s">
        <v>192</v>
      </c>
      <c r="C23" s="702">
        <v>99.8</v>
      </c>
      <c r="D23" s="435">
        <v>109.9</v>
      </c>
      <c r="E23" s="435">
        <v>93.1</v>
      </c>
      <c r="F23" s="435">
        <v>78.600000000000009</v>
      </c>
    </row>
    <row r="24" spans="2:6" ht="18" customHeight="1" x14ac:dyDescent="0.35">
      <c r="B24" s="917" t="s">
        <v>344</v>
      </c>
      <c r="C24" s="917"/>
      <c r="D24" s="917"/>
      <c r="E24" s="917"/>
      <c r="F24" s="916"/>
    </row>
    <row r="25" spans="2:6" ht="12" customHeight="1" x14ac:dyDescent="0.35">
      <c r="B25" s="151" t="s">
        <v>175</v>
      </c>
    </row>
  </sheetData>
  <mergeCells count="1">
    <mergeCell ref="B24:F24"/>
  </mergeCells>
  <hyperlinks>
    <hyperlink ref="A1" location="Index!A1" display="Return to Index" xr:uid="{5F37B3F4-1F72-4781-93C6-701F57C3DEC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FFC2-5DFF-43BE-B8BF-660309749ABD}">
  <dimension ref="A1:F10"/>
  <sheetViews>
    <sheetView showGridLines="0" workbookViewId="0">
      <selection activeCell="B12" sqref="B12"/>
    </sheetView>
  </sheetViews>
  <sheetFormatPr defaultRowHeight="14.5" x14ac:dyDescent="0.35"/>
  <cols>
    <col min="2" max="2" width="38.26953125" customWidth="1"/>
    <col min="3" max="6" width="11.7265625" customWidth="1"/>
  </cols>
  <sheetData>
    <row r="1" spans="1:6" x14ac:dyDescent="0.35">
      <c r="A1" s="6" t="s">
        <v>107</v>
      </c>
    </row>
    <row r="3" spans="1:6" x14ac:dyDescent="0.35">
      <c r="B3" s="703" t="s">
        <v>345</v>
      </c>
    </row>
    <row r="4" spans="1:6" ht="2.25" customHeight="1" thickBot="1" x14ac:dyDescent="0.4"/>
    <row r="5" spans="1:6" ht="15" thickBot="1" x14ac:dyDescent="0.4">
      <c r="B5" s="683" t="s">
        <v>110</v>
      </c>
      <c r="C5" s="335"/>
      <c r="D5" s="335"/>
      <c r="E5" s="335"/>
      <c r="F5" s="335"/>
    </row>
    <row r="6" spans="1:6" x14ac:dyDescent="0.35">
      <c r="B6" s="684"/>
      <c r="C6" s="656" t="s">
        <v>201</v>
      </c>
      <c r="D6" s="656" t="s">
        <v>202</v>
      </c>
      <c r="E6" s="656" t="s">
        <v>203</v>
      </c>
      <c r="F6" s="656" t="s">
        <v>204</v>
      </c>
    </row>
    <row r="7" spans="1:6" ht="13.5" customHeight="1" x14ac:dyDescent="0.35">
      <c r="B7" s="704" t="s">
        <v>346</v>
      </c>
      <c r="C7" s="705">
        <v>87</v>
      </c>
      <c r="D7" s="92">
        <v>155</v>
      </c>
      <c r="E7" s="92">
        <v>171</v>
      </c>
      <c r="F7" s="449">
        <v>113.6</v>
      </c>
    </row>
    <row r="8" spans="1:6" ht="13.5" customHeight="1" x14ac:dyDescent="0.35">
      <c r="B8" s="704" t="s">
        <v>347</v>
      </c>
      <c r="C8" s="706">
        <v>18.100000000000001</v>
      </c>
      <c r="D8" s="707">
        <v>22.8</v>
      </c>
      <c r="E8" s="707">
        <v>21</v>
      </c>
      <c r="F8" s="708" t="s">
        <v>184</v>
      </c>
    </row>
    <row r="9" spans="1:6" ht="13.5" customHeight="1" thickBot="1" x14ac:dyDescent="0.4">
      <c r="B9" s="709" t="s">
        <v>348</v>
      </c>
      <c r="C9" s="710">
        <v>0.9</v>
      </c>
      <c r="D9" s="711">
        <v>1.5</v>
      </c>
      <c r="E9" s="711">
        <v>3.5</v>
      </c>
      <c r="F9" s="712">
        <v>3.5</v>
      </c>
    </row>
    <row r="10" spans="1:6" ht="18" customHeight="1" x14ac:dyDescent="0.35">
      <c r="B10" s="918" t="s">
        <v>175</v>
      </c>
      <c r="C10" s="919"/>
      <c r="D10" s="919"/>
      <c r="E10" s="919"/>
      <c r="F10" s="919"/>
    </row>
  </sheetData>
  <mergeCells count="1">
    <mergeCell ref="B10:F10"/>
  </mergeCells>
  <hyperlinks>
    <hyperlink ref="A1" location="Index!A1" display="Return to Index" xr:uid="{2F4C3846-3D53-41BB-B9D9-FC24348D649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B2BB4-7FD7-47E7-A5AE-7B79CB317B7A}">
  <dimension ref="A1:H37"/>
  <sheetViews>
    <sheetView showGridLines="0" topLeftCell="A13" workbookViewId="0">
      <selection activeCell="I21" sqref="I21"/>
    </sheetView>
  </sheetViews>
  <sheetFormatPr defaultRowHeight="14.5" x14ac:dyDescent="0.35"/>
  <cols>
    <col min="2" max="2" width="31.453125" customWidth="1"/>
    <col min="3" max="5" width="8.7265625" customWidth="1"/>
    <col min="6" max="8" width="9.26953125" customWidth="1"/>
  </cols>
  <sheetData>
    <row r="1" spans="1:8" x14ac:dyDescent="0.35">
      <c r="A1" s="6" t="s">
        <v>107</v>
      </c>
    </row>
    <row r="3" spans="1:8" x14ac:dyDescent="0.35">
      <c r="B3" s="164" t="s">
        <v>349</v>
      </c>
    </row>
    <row r="4" spans="1:8" ht="2.25" customHeight="1" x14ac:dyDescent="0.35">
      <c r="C4" s="713"/>
      <c r="D4" s="713"/>
      <c r="E4" s="713"/>
      <c r="F4" s="403"/>
      <c r="G4" s="403"/>
      <c r="H4" s="403"/>
    </row>
    <row r="5" spans="1:8" ht="64.5" customHeight="1" x14ac:dyDescent="0.35">
      <c r="B5" s="714" t="s">
        <v>110</v>
      </c>
      <c r="C5" s="715" t="s">
        <v>298</v>
      </c>
      <c r="D5" s="716" t="s">
        <v>299</v>
      </c>
      <c r="E5" s="716" t="s">
        <v>350</v>
      </c>
      <c r="F5" s="717" t="s">
        <v>301</v>
      </c>
      <c r="G5" s="717" t="s">
        <v>302</v>
      </c>
      <c r="H5" s="718" t="s">
        <v>303</v>
      </c>
    </row>
    <row r="6" spans="1:8" x14ac:dyDescent="0.35">
      <c r="B6" s="719" t="s">
        <v>128</v>
      </c>
      <c r="C6" s="720"/>
      <c r="D6" s="721"/>
      <c r="E6" s="722"/>
      <c r="H6" s="723"/>
    </row>
    <row r="7" spans="1:8" ht="13.5" customHeight="1" x14ac:dyDescent="0.35">
      <c r="B7" s="170" t="s">
        <v>129</v>
      </c>
      <c r="C7" s="724">
        <v>14357.832999999999</v>
      </c>
      <c r="D7" s="724">
        <v>14971.267</v>
      </c>
      <c r="E7" s="725">
        <v>15212.287</v>
      </c>
      <c r="F7" s="726">
        <v>16029.777</v>
      </c>
      <c r="G7" s="726">
        <v>16512.264999999999</v>
      </c>
      <c r="H7" s="727">
        <v>17006.805</v>
      </c>
    </row>
    <row r="8" spans="1:8" ht="12" customHeight="1" x14ac:dyDescent="0.35">
      <c r="B8" s="728" t="s">
        <v>130</v>
      </c>
      <c r="C8" s="729"/>
      <c r="D8" s="729"/>
      <c r="E8" s="730"/>
      <c r="F8" s="731"/>
      <c r="G8" s="731"/>
      <c r="H8" s="732"/>
    </row>
    <row r="9" spans="1:8" ht="13.5" customHeight="1" x14ac:dyDescent="0.35">
      <c r="B9" s="733" t="s">
        <v>131</v>
      </c>
      <c r="C9" s="734">
        <v>1264.4760000000001</v>
      </c>
      <c r="D9" s="734">
        <v>1074.8699999999999</v>
      </c>
      <c r="E9" s="735">
        <v>1281.7649999999996</v>
      </c>
      <c r="F9" s="36">
        <v>318.19299999999998</v>
      </c>
      <c r="G9" s="36">
        <v>322.38799999999998</v>
      </c>
      <c r="H9" s="736">
        <v>327.48899999999998</v>
      </c>
    </row>
    <row r="10" spans="1:8" ht="12" customHeight="1" x14ac:dyDescent="0.35">
      <c r="B10" s="737" t="s">
        <v>351</v>
      </c>
      <c r="C10" s="738"/>
      <c r="D10" s="738"/>
      <c r="E10" s="739"/>
      <c r="F10" s="42"/>
      <c r="G10" s="42"/>
      <c r="H10" s="43"/>
    </row>
    <row r="11" spans="1:8" ht="13.5" customHeight="1" x14ac:dyDescent="0.35">
      <c r="B11" s="740" t="s">
        <v>352</v>
      </c>
      <c r="C11" s="741">
        <v>324.24600000000004</v>
      </c>
      <c r="D11" s="741">
        <v>406.21199999999999</v>
      </c>
      <c r="E11" s="742">
        <v>406.21199999999999</v>
      </c>
      <c r="F11" s="743" t="s">
        <v>184</v>
      </c>
      <c r="G11" s="743" t="s">
        <v>184</v>
      </c>
      <c r="H11" s="744" t="s">
        <v>184</v>
      </c>
    </row>
    <row r="12" spans="1:8" ht="13.5" customHeight="1" x14ac:dyDescent="0.35">
      <c r="B12" s="740" t="s">
        <v>353</v>
      </c>
      <c r="C12" s="741">
        <v>520</v>
      </c>
      <c r="D12" s="741">
        <v>520</v>
      </c>
      <c r="E12" s="742">
        <v>520</v>
      </c>
      <c r="F12" s="743" t="s">
        <v>184</v>
      </c>
      <c r="G12" s="743" t="s">
        <v>184</v>
      </c>
      <c r="H12" s="744" t="s">
        <v>184</v>
      </c>
    </row>
    <row r="13" spans="1:8" ht="13.5" customHeight="1" x14ac:dyDescent="0.35">
      <c r="B13" s="740" t="s">
        <v>354</v>
      </c>
      <c r="C13" s="741">
        <v>94.6</v>
      </c>
      <c r="D13" s="741">
        <v>94.6</v>
      </c>
      <c r="E13" s="742">
        <v>94.6</v>
      </c>
      <c r="F13" s="743" t="s">
        <v>184</v>
      </c>
      <c r="G13" s="743" t="s">
        <v>184</v>
      </c>
      <c r="H13" s="744" t="s">
        <v>184</v>
      </c>
    </row>
    <row r="14" spans="1:8" ht="13.5" customHeight="1" x14ac:dyDescent="0.35">
      <c r="B14" s="740" t="s">
        <v>355</v>
      </c>
      <c r="C14" s="741">
        <v>34</v>
      </c>
      <c r="D14" s="745" t="s">
        <v>184</v>
      </c>
      <c r="E14" s="746" t="s">
        <v>184</v>
      </c>
      <c r="F14" s="743" t="s">
        <v>184</v>
      </c>
      <c r="G14" s="743" t="s">
        <v>184</v>
      </c>
      <c r="H14" s="744" t="s">
        <v>184</v>
      </c>
    </row>
    <row r="15" spans="1:8" ht="13.5" customHeight="1" x14ac:dyDescent="0.35">
      <c r="B15" s="740" t="s">
        <v>356</v>
      </c>
      <c r="C15" s="741">
        <v>1.3629999999999973</v>
      </c>
      <c r="D15" s="741">
        <v>47</v>
      </c>
      <c r="E15" s="742">
        <v>20.331000000000003</v>
      </c>
      <c r="F15" s="747">
        <v>59.3</v>
      </c>
      <c r="G15" s="747">
        <v>61.271000000000001</v>
      </c>
      <c r="H15" s="748">
        <v>64.641999999999996</v>
      </c>
    </row>
    <row r="16" spans="1:8" ht="13.5" customHeight="1" x14ac:dyDescent="0.35">
      <c r="B16" s="740" t="s">
        <v>357</v>
      </c>
      <c r="C16" s="741">
        <v>77.887</v>
      </c>
      <c r="D16" s="749" t="s">
        <v>184</v>
      </c>
      <c r="E16" s="742">
        <v>98.417999999999992</v>
      </c>
      <c r="F16" s="747">
        <v>115.601</v>
      </c>
      <c r="G16" s="747">
        <v>117.874</v>
      </c>
      <c r="H16" s="748">
        <v>122.18899999999999</v>
      </c>
    </row>
    <row r="17" spans="2:8" ht="13.5" customHeight="1" x14ac:dyDescent="0.35">
      <c r="B17" s="740" t="s">
        <v>358</v>
      </c>
      <c r="C17" s="741">
        <v>41.553000000000004</v>
      </c>
      <c r="D17" s="749" t="s">
        <v>184</v>
      </c>
      <c r="E17" s="742">
        <v>18.725999999999999</v>
      </c>
      <c r="F17" s="743" t="s">
        <v>184</v>
      </c>
      <c r="G17" s="750" t="s">
        <v>184</v>
      </c>
      <c r="H17" s="744" t="s">
        <v>184</v>
      </c>
    </row>
    <row r="18" spans="2:8" ht="13.5" customHeight="1" x14ac:dyDescent="0.35">
      <c r="B18" s="740" t="s">
        <v>359</v>
      </c>
      <c r="C18" s="741">
        <v>102.80099999999999</v>
      </c>
      <c r="D18" s="749" t="s">
        <v>184</v>
      </c>
      <c r="E18" s="742">
        <v>100.777</v>
      </c>
      <c r="F18" s="743" t="s">
        <v>184</v>
      </c>
      <c r="G18" s="750" t="s">
        <v>184</v>
      </c>
      <c r="H18" s="744" t="s">
        <v>184</v>
      </c>
    </row>
    <row r="19" spans="2:8" ht="24" x14ac:dyDescent="0.35">
      <c r="B19" s="740" t="s">
        <v>360</v>
      </c>
      <c r="C19" s="749" t="s">
        <v>184</v>
      </c>
      <c r="D19" s="749" t="s">
        <v>184</v>
      </c>
      <c r="E19" s="742">
        <v>4.4270000000000005</v>
      </c>
      <c r="F19" s="743" t="s">
        <v>184</v>
      </c>
      <c r="G19" s="750" t="s">
        <v>184</v>
      </c>
      <c r="H19" s="744" t="s">
        <v>184</v>
      </c>
    </row>
    <row r="20" spans="2:8" ht="13.5" customHeight="1" x14ac:dyDescent="0.35">
      <c r="B20" s="740" t="s">
        <v>361</v>
      </c>
      <c r="C20" s="741">
        <v>68.025999999999982</v>
      </c>
      <c r="D20" s="741">
        <v>7.0579999999999998</v>
      </c>
      <c r="E20" s="742">
        <v>18.273999999999997</v>
      </c>
      <c r="F20" s="747">
        <v>143.292</v>
      </c>
      <c r="G20" s="747">
        <v>143.24299999999999</v>
      </c>
      <c r="H20" s="748">
        <v>140.65799999999999</v>
      </c>
    </row>
    <row r="21" spans="2:8" x14ac:dyDescent="0.35">
      <c r="B21" s="751" t="s">
        <v>132</v>
      </c>
      <c r="C21" s="752">
        <v>15622.308999999999</v>
      </c>
      <c r="D21" s="752">
        <v>16046.136999999999</v>
      </c>
      <c r="E21" s="753">
        <v>16494</v>
      </c>
      <c r="F21" s="754">
        <v>16347.97</v>
      </c>
      <c r="G21" s="754">
        <v>16834.652999999998</v>
      </c>
      <c r="H21" s="755">
        <v>17334.294000000002</v>
      </c>
    </row>
    <row r="22" spans="2:8" ht="25.5" customHeight="1" x14ac:dyDescent="0.35">
      <c r="B22" s="756" t="s">
        <v>133</v>
      </c>
      <c r="C22" s="757">
        <v>823.95799999999997</v>
      </c>
      <c r="D22" s="741">
        <v>854.58199999999999</v>
      </c>
      <c r="E22" s="742">
        <v>861.096</v>
      </c>
      <c r="F22" s="758">
        <v>902.1</v>
      </c>
      <c r="G22" s="759">
        <v>939.3</v>
      </c>
      <c r="H22" s="760">
        <v>978.2</v>
      </c>
    </row>
    <row r="23" spans="2:8" ht="13.5" customHeight="1" x14ac:dyDescent="0.35">
      <c r="B23" s="761" t="s">
        <v>362</v>
      </c>
      <c r="C23" s="762" t="s">
        <v>184</v>
      </c>
      <c r="D23" s="763" t="s">
        <v>184</v>
      </c>
      <c r="E23" s="735">
        <v>400</v>
      </c>
      <c r="F23" s="764" t="s">
        <v>184</v>
      </c>
      <c r="G23" s="765" t="s">
        <v>184</v>
      </c>
      <c r="H23" s="766" t="s">
        <v>184</v>
      </c>
    </row>
    <row r="24" spans="2:8" ht="12" customHeight="1" x14ac:dyDescent="0.35">
      <c r="B24" s="767" t="s">
        <v>134</v>
      </c>
      <c r="C24" s="768"/>
      <c r="D24" s="738"/>
      <c r="E24" s="739"/>
      <c r="F24" s="769"/>
      <c r="G24" s="769"/>
      <c r="H24" s="770"/>
    </row>
    <row r="25" spans="2:8" ht="13.5" customHeight="1" x14ac:dyDescent="0.35">
      <c r="B25" s="756" t="s">
        <v>135</v>
      </c>
      <c r="C25" s="757">
        <v>113.80200000000001</v>
      </c>
      <c r="D25" s="741">
        <v>122.28</v>
      </c>
      <c r="E25" s="742">
        <v>119.754</v>
      </c>
      <c r="F25" s="758">
        <v>130.5</v>
      </c>
      <c r="G25" s="759">
        <v>138.5</v>
      </c>
      <c r="H25" s="760">
        <v>147.69999999999999</v>
      </c>
    </row>
    <row r="26" spans="2:8" ht="13.5" customHeight="1" thickBot="1" x14ac:dyDescent="0.4">
      <c r="B26" s="771" t="s">
        <v>136</v>
      </c>
      <c r="C26" s="772">
        <v>710.15599999999995</v>
      </c>
      <c r="D26" s="773">
        <v>732.30200000000002</v>
      </c>
      <c r="E26" s="774">
        <v>741.34199999999998</v>
      </c>
      <c r="F26" s="775">
        <v>771.6</v>
      </c>
      <c r="G26" s="776">
        <v>800.8</v>
      </c>
      <c r="H26" s="777">
        <v>830.5</v>
      </c>
    </row>
    <row r="27" spans="2:8" ht="15" customHeight="1" thickBot="1" x14ac:dyDescent="0.4">
      <c r="B27" s="778" t="s">
        <v>140</v>
      </c>
      <c r="C27" s="779">
        <v>16332.465</v>
      </c>
      <c r="D27" s="779">
        <v>16778.438999999998</v>
      </c>
      <c r="E27" s="780">
        <v>17635.342000000001</v>
      </c>
      <c r="F27" s="781">
        <v>17119.57</v>
      </c>
      <c r="G27" s="782">
        <v>17635.452999999998</v>
      </c>
      <c r="H27" s="783">
        <v>18164.794000000002</v>
      </c>
    </row>
    <row r="28" spans="2:8" ht="12" customHeight="1" x14ac:dyDescent="0.35">
      <c r="B28" s="728" t="s">
        <v>141</v>
      </c>
      <c r="C28" s="784"/>
      <c r="D28" s="784"/>
      <c r="E28" s="785"/>
      <c r="F28" s="731"/>
      <c r="G28" s="731"/>
      <c r="H28" s="732"/>
    </row>
    <row r="29" spans="2:8" x14ac:dyDescent="0.35">
      <c r="B29" s="719" t="s">
        <v>142</v>
      </c>
      <c r="C29" s="784"/>
      <c r="D29" s="784"/>
      <c r="E29" s="785"/>
      <c r="F29" s="731"/>
      <c r="G29" s="731"/>
      <c r="H29" s="732"/>
    </row>
    <row r="30" spans="2:8" ht="13.5" customHeight="1" x14ac:dyDescent="0.35">
      <c r="B30" s="170" t="s">
        <v>143</v>
      </c>
      <c r="C30" s="786">
        <v>16277.338000000002</v>
      </c>
      <c r="D30" s="786">
        <v>16639.434999999998</v>
      </c>
      <c r="E30" s="787">
        <v>17567.952000000001</v>
      </c>
      <c r="F30" s="788">
        <v>17009.7</v>
      </c>
      <c r="G30" s="788">
        <v>17276.900000000001</v>
      </c>
      <c r="H30" s="789">
        <v>17593.2</v>
      </c>
    </row>
    <row r="31" spans="2:8" ht="13.5" customHeight="1" x14ac:dyDescent="0.35">
      <c r="B31" s="170" t="s">
        <v>363</v>
      </c>
      <c r="C31" s="790" t="s">
        <v>184</v>
      </c>
      <c r="D31" s="768">
        <v>76</v>
      </c>
      <c r="E31" s="791">
        <v>4.6280000000000001</v>
      </c>
      <c r="F31" s="36">
        <v>37.4</v>
      </c>
      <c r="G31" s="792">
        <v>278.3</v>
      </c>
      <c r="H31" s="793">
        <v>483.6</v>
      </c>
    </row>
    <row r="32" spans="2:8" ht="12" customHeight="1" x14ac:dyDescent="0.35">
      <c r="B32" s="728" t="s">
        <v>351</v>
      </c>
      <c r="C32" s="794"/>
      <c r="D32" s="794"/>
      <c r="E32" s="791"/>
      <c r="F32" s="795"/>
      <c r="G32" s="792"/>
      <c r="H32" s="793"/>
    </row>
    <row r="33" spans="2:8" ht="13.5" customHeight="1" x14ac:dyDescent="0.35">
      <c r="B33" s="740" t="s">
        <v>364</v>
      </c>
      <c r="C33" s="790" t="s">
        <v>184</v>
      </c>
      <c r="D33" s="790" t="s">
        <v>184</v>
      </c>
      <c r="E33" s="796" t="s">
        <v>184</v>
      </c>
      <c r="F33" s="797" t="s">
        <v>184</v>
      </c>
      <c r="G33" s="798">
        <v>200</v>
      </c>
      <c r="H33" s="799">
        <v>400</v>
      </c>
    </row>
    <row r="34" spans="2:8" ht="13.5" customHeight="1" thickBot="1" x14ac:dyDescent="0.4">
      <c r="B34" s="800" t="s">
        <v>144</v>
      </c>
      <c r="C34" s="772">
        <v>55.127000000000002</v>
      </c>
      <c r="D34" s="801">
        <v>62.914999999999999</v>
      </c>
      <c r="E34" s="802">
        <v>62.814</v>
      </c>
      <c r="F34" s="803">
        <v>72.498999999999995</v>
      </c>
      <c r="G34" s="803">
        <v>80.3</v>
      </c>
      <c r="H34" s="804">
        <v>88.1</v>
      </c>
    </row>
    <row r="35" spans="2:8" ht="15" customHeight="1" thickBot="1" x14ac:dyDescent="0.4">
      <c r="B35" s="778" t="s">
        <v>146</v>
      </c>
      <c r="C35" s="805">
        <v>16332.465000000002</v>
      </c>
      <c r="D35" s="805">
        <v>16778.349999999999</v>
      </c>
      <c r="E35" s="806">
        <v>17635.394</v>
      </c>
      <c r="F35" s="807">
        <v>17119.599000000002</v>
      </c>
      <c r="G35" s="807">
        <v>17635.5</v>
      </c>
      <c r="H35" s="807">
        <v>18164.899999999998</v>
      </c>
    </row>
    <row r="36" spans="2:8" ht="30" customHeight="1" x14ac:dyDescent="0.35">
      <c r="B36" s="920" t="s">
        <v>365</v>
      </c>
      <c r="C36" s="921"/>
      <c r="D36" s="920"/>
      <c r="E36" s="921"/>
      <c r="F36" s="920"/>
      <c r="G36" s="920"/>
      <c r="H36" s="920"/>
    </row>
    <row r="37" spans="2:8" ht="12" customHeight="1" x14ac:dyDescent="0.35">
      <c r="B37" s="49" t="s">
        <v>147</v>
      </c>
      <c r="C37" s="808"/>
      <c r="D37" s="808"/>
      <c r="E37" s="808"/>
      <c r="F37" s="808"/>
      <c r="G37" s="808"/>
      <c r="H37" s="809"/>
    </row>
  </sheetData>
  <mergeCells count="1">
    <mergeCell ref="B36:H36"/>
  </mergeCells>
  <hyperlinks>
    <hyperlink ref="A1" location="Index!A1" display="Return to Index" xr:uid="{88110D6E-C247-42B1-8DF6-C599D51C0F1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FF09D-9067-42CC-849C-E078064D2F90}">
  <dimension ref="A1:F37"/>
  <sheetViews>
    <sheetView showGridLines="0" topLeftCell="A10" workbookViewId="0">
      <selection activeCell="B37" sqref="B37"/>
    </sheetView>
  </sheetViews>
  <sheetFormatPr defaultRowHeight="14.5" x14ac:dyDescent="0.35"/>
  <cols>
    <col min="2" max="2" width="50.7265625" customWidth="1"/>
    <col min="3" max="6" width="8.54296875" customWidth="1"/>
  </cols>
  <sheetData>
    <row r="1" spans="1:6" x14ac:dyDescent="0.35">
      <c r="A1" s="6" t="s">
        <v>107</v>
      </c>
    </row>
    <row r="3" spans="1:6" x14ac:dyDescent="0.35">
      <c r="B3" s="164" t="s">
        <v>366</v>
      </c>
    </row>
    <row r="4" spans="1:6" ht="2.25" customHeight="1" x14ac:dyDescent="0.35">
      <c r="B4" s="164"/>
      <c r="C4" s="357"/>
    </row>
    <row r="5" spans="1:6" x14ac:dyDescent="0.35">
      <c r="B5" s="810" t="s">
        <v>110</v>
      </c>
      <c r="C5" s="811"/>
      <c r="D5" s="811"/>
      <c r="E5" s="811"/>
      <c r="F5" s="812"/>
    </row>
    <row r="6" spans="1:6" x14ac:dyDescent="0.35">
      <c r="B6" s="813"/>
      <c r="C6" s="814" t="s">
        <v>224</v>
      </c>
      <c r="D6" s="814" t="s">
        <v>201</v>
      </c>
      <c r="E6" s="814" t="s">
        <v>202</v>
      </c>
      <c r="F6" s="815" t="s">
        <v>203</v>
      </c>
    </row>
    <row r="7" spans="1:6" x14ac:dyDescent="0.35">
      <c r="B7" s="816" t="s">
        <v>367</v>
      </c>
      <c r="C7" s="817"/>
      <c r="D7" s="817"/>
      <c r="E7" s="45"/>
      <c r="F7" s="818"/>
    </row>
    <row r="8" spans="1:6" ht="12" customHeight="1" x14ac:dyDescent="0.35">
      <c r="B8" s="819" t="s">
        <v>368</v>
      </c>
      <c r="C8" s="817"/>
      <c r="D8" s="817"/>
      <c r="E8" s="45"/>
      <c r="F8" s="818"/>
    </row>
    <row r="9" spans="1:6" ht="13.5" customHeight="1" x14ac:dyDescent="0.35">
      <c r="B9" s="819" t="s">
        <v>369</v>
      </c>
      <c r="C9" s="817">
        <v>14370.335999999999</v>
      </c>
      <c r="D9" s="817">
        <v>15496.769</v>
      </c>
      <c r="E9" s="820">
        <v>15496.769</v>
      </c>
      <c r="F9" s="818">
        <v>15496.769</v>
      </c>
    </row>
    <row r="10" spans="1:6" ht="13.5" customHeight="1" x14ac:dyDescent="0.35">
      <c r="B10" s="819" t="s">
        <v>370</v>
      </c>
      <c r="C10" s="817">
        <v>600.93200000000002</v>
      </c>
      <c r="D10" s="817">
        <v>533.00800000000004</v>
      </c>
      <c r="E10" s="820">
        <v>1015.496</v>
      </c>
      <c r="F10" s="818">
        <v>1510.0360000000001</v>
      </c>
    </row>
    <row r="11" spans="1:6" ht="13.5" customHeight="1" x14ac:dyDescent="0.35">
      <c r="B11" s="819" t="s">
        <v>371</v>
      </c>
      <c r="C11" s="817">
        <v>12.49</v>
      </c>
      <c r="D11" s="817" t="s">
        <v>184</v>
      </c>
      <c r="E11" s="817" t="s">
        <v>184</v>
      </c>
      <c r="F11" s="818" t="s">
        <v>184</v>
      </c>
    </row>
    <row r="12" spans="1:6" ht="13.5" customHeight="1" x14ac:dyDescent="0.35">
      <c r="B12" s="819" t="s">
        <v>372</v>
      </c>
      <c r="C12" s="817">
        <v>195.99600000000001</v>
      </c>
      <c r="D12" s="817" t="s">
        <v>184</v>
      </c>
      <c r="E12" s="817" t="s">
        <v>184</v>
      </c>
      <c r="F12" s="818" t="s">
        <v>184</v>
      </c>
    </row>
    <row r="13" spans="1:6" ht="13.5" customHeight="1" x14ac:dyDescent="0.35">
      <c r="B13" s="819" t="s">
        <v>373</v>
      </c>
      <c r="C13" s="817">
        <v>4.782</v>
      </c>
      <c r="D13" s="817" t="s">
        <v>184</v>
      </c>
      <c r="E13" s="817" t="s">
        <v>184</v>
      </c>
      <c r="F13" s="818" t="s">
        <v>184</v>
      </c>
    </row>
    <row r="14" spans="1:6" ht="13.5" customHeight="1" x14ac:dyDescent="0.35">
      <c r="B14" s="821" t="s">
        <v>374</v>
      </c>
      <c r="C14" s="822">
        <v>8.9499999999999993</v>
      </c>
      <c r="D14" s="822" t="s">
        <v>184</v>
      </c>
      <c r="E14" s="822" t="s">
        <v>184</v>
      </c>
      <c r="F14" s="823" t="s">
        <v>184</v>
      </c>
    </row>
    <row r="15" spans="1:6" ht="15" customHeight="1" x14ac:dyDescent="0.35">
      <c r="B15" s="816" t="s">
        <v>131</v>
      </c>
      <c r="C15" s="817"/>
      <c r="D15" s="817"/>
      <c r="E15" s="824"/>
      <c r="F15" s="818"/>
    </row>
    <row r="16" spans="1:6" ht="12" customHeight="1" x14ac:dyDescent="0.35">
      <c r="B16" s="819" t="s">
        <v>368</v>
      </c>
      <c r="C16" s="817"/>
      <c r="D16" s="817"/>
      <c r="E16" s="824"/>
      <c r="F16" s="818"/>
    </row>
    <row r="17" spans="2:6" ht="13.5" customHeight="1" x14ac:dyDescent="0.35">
      <c r="B17" s="819" t="s">
        <v>369</v>
      </c>
      <c r="C17" s="817">
        <v>406.21199999999999</v>
      </c>
      <c r="D17" s="817">
        <v>318.19200000000001</v>
      </c>
      <c r="E17" s="820">
        <v>322.38799999999998</v>
      </c>
      <c r="F17" s="818">
        <v>327.488</v>
      </c>
    </row>
    <row r="18" spans="2:6" ht="13.5" customHeight="1" x14ac:dyDescent="0.35">
      <c r="B18" s="819" t="s">
        <v>375</v>
      </c>
      <c r="C18" s="817">
        <v>668.65700000000004</v>
      </c>
      <c r="D18" s="817" t="s">
        <v>184</v>
      </c>
      <c r="E18" s="817" t="s">
        <v>184</v>
      </c>
      <c r="F18" s="818" t="s">
        <v>184</v>
      </c>
    </row>
    <row r="19" spans="2:6" ht="13.5" customHeight="1" x14ac:dyDescent="0.35">
      <c r="B19" s="819" t="s">
        <v>371</v>
      </c>
      <c r="C19" s="825" t="s">
        <v>184</v>
      </c>
      <c r="D19" s="817" t="s">
        <v>184</v>
      </c>
      <c r="E19" s="817" t="s">
        <v>184</v>
      </c>
      <c r="F19" s="818" t="s">
        <v>184</v>
      </c>
    </row>
    <row r="20" spans="2:6" ht="13.5" customHeight="1" x14ac:dyDescent="0.35">
      <c r="B20" s="819" t="s">
        <v>372</v>
      </c>
      <c r="C20" s="817">
        <v>150.523</v>
      </c>
      <c r="D20" s="817" t="s">
        <v>184</v>
      </c>
      <c r="E20" s="817" t="s">
        <v>184</v>
      </c>
      <c r="F20" s="818" t="s">
        <v>184</v>
      </c>
    </row>
    <row r="21" spans="2:6" ht="13.5" customHeight="1" x14ac:dyDescent="0.35">
      <c r="B21" s="819" t="s">
        <v>373</v>
      </c>
      <c r="C21" s="825" t="s">
        <v>184</v>
      </c>
      <c r="D21" s="817" t="s">
        <v>184</v>
      </c>
      <c r="E21" s="817" t="s">
        <v>184</v>
      </c>
      <c r="F21" s="818" t="s">
        <v>184</v>
      </c>
    </row>
    <row r="22" spans="2:6" ht="13.5" customHeight="1" x14ac:dyDescent="0.35">
      <c r="B22" s="819" t="s">
        <v>374</v>
      </c>
      <c r="C22" s="817">
        <v>56.372</v>
      </c>
      <c r="D22" s="817" t="s">
        <v>184</v>
      </c>
      <c r="E22" s="817" t="s">
        <v>184</v>
      </c>
      <c r="F22" s="818" t="s">
        <v>184</v>
      </c>
    </row>
    <row r="23" spans="2:6" ht="13.5" customHeight="1" thickBot="1" x14ac:dyDescent="0.4">
      <c r="B23" s="819" t="s">
        <v>362</v>
      </c>
      <c r="C23" s="817">
        <v>400</v>
      </c>
      <c r="D23" s="817" t="s">
        <v>184</v>
      </c>
      <c r="E23" s="817" t="s">
        <v>184</v>
      </c>
      <c r="F23" s="818" t="s">
        <v>184</v>
      </c>
    </row>
    <row r="24" spans="2:6" ht="15" customHeight="1" thickBot="1" x14ac:dyDescent="0.4">
      <c r="B24" s="826" t="s">
        <v>376</v>
      </c>
      <c r="C24" s="827">
        <v>16875.249999999996</v>
      </c>
      <c r="D24" s="827">
        <v>16347.969000000001</v>
      </c>
      <c r="E24" s="827">
        <v>16834.652999999998</v>
      </c>
      <c r="F24" s="827">
        <v>17334.293000000001</v>
      </c>
    </row>
    <row r="25" spans="2:6" ht="15" customHeight="1" x14ac:dyDescent="0.35">
      <c r="B25" s="816" t="s">
        <v>377</v>
      </c>
      <c r="C25" s="362"/>
      <c r="D25" s="362"/>
      <c r="E25" s="824"/>
      <c r="F25" s="505"/>
    </row>
    <row r="26" spans="2:6" ht="13.5" customHeight="1" x14ac:dyDescent="0.35">
      <c r="B26" s="828" t="s">
        <v>378</v>
      </c>
      <c r="C26" s="496">
        <v>861.096</v>
      </c>
      <c r="D26" s="496">
        <v>902.02700000000004</v>
      </c>
      <c r="E26" s="824">
        <v>939.30200000000002</v>
      </c>
      <c r="F26" s="829">
        <v>978.20699999999999</v>
      </c>
    </row>
    <row r="27" spans="2:6" ht="13.5" customHeight="1" x14ac:dyDescent="0.35">
      <c r="B27" s="819" t="s">
        <v>135</v>
      </c>
      <c r="C27" s="830">
        <v>119.754</v>
      </c>
      <c r="D27" s="830">
        <v>130.465</v>
      </c>
      <c r="E27" s="820">
        <v>138.46100000000001</v>
      </c>
      <c r="F27" s="831">
        <v>147.66300000000001</v>
      </c>
    </row>
    <row r="28" spans="2:6" ht="13.5" customHeight="1" thickBot="1" x14ac:dyDescent="0.4">
      <c r="B28" s="832" t="s">
        <v>379</v>
      </c>
      <c r="C28" s="833">
        <v>741.34199999999998</v>
      </c>
      <c r="D28" s="833">
        <v>771.56200000000001</v>
      </c>
      <c r="E28" s="833">
        <v>800.84100000000001</v>
      </c>
      <c r="F28" s="834">
        <v>830.54399999999998</v>
      </c>
    </row>
    <row r="29" spans="2:6" ht="15" customHeight="1" thickBot="1" x14ac:dyDescent="0.4">
      <c r="B29" s="835" t="s">
        <v>380</v>
      </c>
      <c r="C29" s="836">
        <v>17616.591999999997</v>
      </c>
      <c r="D29" s="836">
        <v>17119.531000000003</v>
      </c>
      <c r="E29" s="836">
        <v>17635.493999999999</v>
      </c>
      <c r="F29" s="836">
        <v>18164.837000000003</v>
      </c>
    </row>
    <row r="30" spans="2:6" ht="15" customHeight="1" x14ac:dyDescent="0.35">
      <c r="B30" s="816" t="s">
        <v>381</v>
      </c>
      <c r="C30" s="362"/>
      <c r="D30" s="362"/>
      <c r="E30" s="824"/>
      <c r="F30" s="505"/>
    </row>
    <row r="31" spans="2:6" ht="13.5" customHeight="1" x14ac:dyDescent="0.35">
      <c r="B31" s="828" t="s">
        <v>382</v>
      </c>
      <c r="C31" s="362">
        <v>16875.249999999996</v>
      </c>
      <c r="D31" s="362">
        <v>16347.969000000001</v>
      </c>
      <c r="E31" s="362">
        <v>16834.652999999998</v>
      </c>
      <c r="F31" s="362">
        <v>17334.293000000001</v>
      </c>
    </row>
    <row r="32" spans="2:6" ht="13.5" customHeight="1" x14ac:dyDescent="0.35">
      <c r="B32" s="828" t="s">
        <v>383</v>
      </c>
      <c r="C32" s="362">
        <v>19</v>
      </c>
      <c r="D32" s="362">
        <v>132</v>
      </c>
      <c r="E32" s="362">
        <v>89.3</v>
      </c>
      <c r="F32" s="837" t="s">
        <v>184</v>
      </c>
    </row>
    <row r="33" spans="2:6" ht="15" customHeight="1" x14ac:dyDescent="0.35">
      <c r="B33" s="816" t="s">
        <v>384</v>
      </c>
      <c r="C33" s="386">
        <v>16894.249999999996</v>
      </c>
      <c r="D33" s="386">
        <v>16479.969000000001</v>
      </c>
      <c r="E33" s="386">
        <v>16923.952999999998</v>
      </c>
      <c r="F33" s="386">
        <v>17334.293000000001</v>
      </c>
    </row>
    <row r="34" spans="2:6" ht="13.5" customHeight="1" thickBot="1" x14ac:dyDescent="0.4">
      <c r="B34" s="832" t="str">
        <f>B28</f>
        <v>Regional Rates revenue (after repayment of RRI principal)</v>
      </c>
      <c r="C34" s="362">
        <v>741.34199999999998</v>
      </c>
      <c r="D34" s="362">
        <v>771.56200000000001</v>
      </c>
      <c r="E34" s="362">
        <v>800.84100000000001</v>
      </c>
      <c r="F34" s="505">
        <v>830.54399999999998</v>
      </c>
    </row>
    <row r="35" spans="2:6" ht="15" customHeight="1" thickBot="1" x14ac:dyDescent="0.4">
      <c r="B35" s="826" t="s">
        <v>385</v>
      </c>
      <c r="C35" s="827">
        <v>17634.591999999997</v>
      </c>
      <c r="D35" s="827">
        <v>17251.531000000003</v>
      </c>
      <c r="E35" s="827">
        <v>17724.793999999998</v>
      </c>
      <c r="F35" s="838">
        <v>18164.837000000003</v>
      </c>
    </row>
    <row r="36" spans="2:6" ht="42" customHeight="1" x14ac:dyDescent="0.35">
      <c r="B36" s="921" t="s">
        <v>386</v>
      </c>
      <c r="C36" s="922"/>
      <c r="D36" s="922"/>
      <c r="E36" s="922"/>
      <c r="F36" s="923"/>
    </row>
    <row r="37" spans="2:6" ht="12" customHeight="1" x14ac:dyDescent="0.35">
      <c r="B37" s="252" t="s">
        <v>387</v>
      </c>
      <c r="C37" s="808"/>
      <c r="D37" s="808"/>
      <c r="E37" s="808"/>
      <c r="F37" s="809"/>
    </row>
  </sheetData>
  <mergeCells count="1">
    <mergeCell ref="B36:F36"/>
  </mergeCells>
  <hyperlinks>
    <hyperlink ref="A1" location="Index!A1" display="Return to Index" xr:uid="{1E1B844C-37B9-4770-BF93-4B560756C08B}"/>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A41D7-8EFC-41C3-A92F-74882235409E}">
  <dimension ref="A1:H28"/>
  <sheetViews>
    <sheetView showGridLines="0" workbookViewId="0">
      <selection activeCell="B22" sqref="B22"/>
    </sheetView>
  </sheetViews>
  <sheetFormatPr defaultRowHeight="14.5" x14ac:dyDescent="0.35"/>
  <cols>
    <col min="2" max="2" width="22.54296875" customWidth="1"/>
    <col min="3" max="8" width="10.453125" customWidth="1"/>
  </cols>
  <sheetData>
    <row r="1" spans="1:8" x14ac:dyDescent="0.35">
      <c r="A1" s="6" t="s">
        <v>107</v>
      </c>
    </row>
    <row r="3" spans="1:8" x14ac:dyDescent="0.35">
      <c r="B3" s="164" t="s">
        <v>388</v>
      </c>
      <c r="C3" s="164"/>
      <c r="D3" s="164"/>
    </row>
    <row r="4" spans="1:8" ht="2.25" customHeight="1" x14ac:dyDescent="0.35"/>
    <row r="5" spans="1:8" ht="35.5" x14ac:dyDescent="0.35">
      <c r="B5" s="165" t="s">
        <v>110</v>
      </c>
      <c r="C5" s="174" t="s">
        <v>389</v>
      </c>
      <c r="D5" s="186" t="s">
        <v>390</v>
      </c>
      <c r="E5" s="195" t="s">
        <v>187</v>
      </c>
      <c r="F5" s="205" t="s">
        <v>391</v>
      </c>
      <c r="G5" s="209" t="s">
        <v>392</v>
      </c>
      <c r="H5" s="212" t="s">
        <v>393</v>
      </c>
    </row>
    <row r="6" spans="1:8" ht="13.5" customHeight="1" x14ac:dyDescent="0.35">
      <c r="B6" s="166" t="s">
        <v>113</v>
      </c>
      <c r="C6" s="175">
        <v>8330.2109999999993</v>
      </c>
      <c r="D6" s="187">
        <v>8409.8580000000002</v>
      </c>
      <c r="E6" s="196">
        <v>8898.3680000000004</v>
      </c>
      <c r="F6" s="206">
        <v>8481.4</v>
      </c>
      <c r="G6" s="208">
        <v>8636.2000000000007</v>
      </c>
      <c r="H6" s="213">
        <v>8803.5</v>
      </c>
    </row>
    <row r="7" spans="1:8" ht="13.5" customHeight="1" x14ac:dyDescent="0.35">
      <c r="B7" s="167" t="s">
        <v>112</v>
      </c>
      <c r="C7" s="176">
        <v>3148.1819999999998</v>
      </c>
      <c r="D7" s="188">
        <v>3227.82</v>
      </c>
      <c r="E7" s="197">
        <v>3583.8240000000001</v>
      </c>
      <c r="F7" s="207">
        <v>3244.6</v>
      </c>
      <c r="G7" s="207">
        <v>3313</v>
      </c>
      <c r="H7" s="214">
        <v>3393.1</v>
      </c>
    </row>
    <row r="8" spans="1:8" ht="13.5" customHeight="1" x14ac:dyDescent="0.35">
      <c r="B8" s="168" t="s">
        <v>120</v>
      </c>
      <c r="C8" s="177">
        <v>1334.318</v>
      </c>
      <c r="D8" s="189">
        <v>1415.3050000000001</v>
      </c>
      <c r="E8" s="198">
        <v>1436.7360000000001</v>
      </c>
      <c r="F8" s="208">
        <v>1575.4</v>
      </c>
      <c r="G8" s="208">
        <v>1497.2</v>
      </c>
      <c r="H8" s="213">
        <v>1525.7</v>
      </c>
    </row>
    <row r="9" spans="1:8" ht="13.5" customHeight="1" x14ac:dyDescent="0.35">
      <c r="B9" s="168" t="s">
        <v>117</v>
      </c>
      <c r="C9" s="177">
        <v>908.16200000000003</v>
      </c>
      <c r="D9" s="189">
        <v>938.22400000000005</v>
      </c>
      <c r="E9" s="198">
        <v>930.15499999999997</v>
      </c>
      <c r="F9" s="208">
        <v>922</v>
      </c>
      <c r="G9" s="208">
        <v>944.3</v>
      </c>
      <c r="H9" s="213">
        <v>960.3</v>
      </c>
    </row>
    <row r="10" spans="1:8" ht="13.5" customHeight="1" x14ac:dyDescent="0.35">
      <c r="B10" s="168" t="s">
        <v>114</v>
      </c>
      <c r="C10" s="177">
        <v>821.35699999999997</v>
      </c>
      <c r="D10" s="189">
        <v>801.36400000000003</v>
      </c>
      <c r="E10" s="198">
        <v>842.37</v>
      </c>
      <c r="F10" s="208">
        <v>815.4</v>
      </c>
      <c r="G10" s="208">
        <v>836.1</v>
      </c>
      <c r="H10" s="213">
        <v>844.7</v>
      </c>
    </row>
    <row r="11" spans="1:8" ht="13.5" customHeight="1" x14ac:dyDescent="0.35">
      <c r="B11" s="168" t="s">
        <v>118</v>
      </c>
      <c r="C11" s="177">
        <v>626.20600000000002</v>
      </c>
      <c r="D11" s="189">
        <v>598.90700000000004</v>
      </c>
      <c r="E11" s="198">
        <v>657.10900000000004</v>
      </c>
      <c r="F11" s="208">
        <v>674.3</v>
      </c>
      <c r="G11" s="208">
        <v>687.3</v>
      </c>
      <c r="H11" s="213">
        <v>692.9</v>
      </c>
    </row>
    <row r="12" spans="1:8" ht="13.5" customHeight="1" x14ac:dyDescent="0.35">
      <c r="B12" s="168" t="s">
        <v>116</v>
      </c>
      <c r="C12" s="177">
        <v>610.774</v>
      </c>
      <c r="D12" s="189">
        <v>638.21199999999999</v>
      </c>
      <c r="E12" s="198">
        <v>661.2</v>
      </c>
      <c r="F12" s="208">
        <v>654.9</v>
      </c>
      <c r="G12" s="208">
        <v>680</v>
      </c>
      <c r="H12" s="213">
        <v>694.4</v>
      </c>
    </row>
    <row r="13" spans="1:8" ht="13.5" customHeight="1" x14ac:dyDescent="0.35">
      <c r="B13" s="168" t="s">
        <v>122</v>
      </c>
      <c r="C13" s="177">
        <v>192.02199999999999</v>
      </c>
      <c r="D13" s="189">
        <v>240.08500000000001</v>
      </c>
      <c r="E13" s="198">
        <v>234.09899999999999</v>
      </c>
      <c r="F13" s="208">
        <v>284.60000000000002</v>
      </c>
      <c r="G13" s="208">
        <v>306.2</v>
      </c>
      <c r="H13" s="213">
        <v>302.2</v>
      </c>
    </row>
    <row r="14" spans="1:8" ht="13.5" customHeight="1" x14ac:dyDescent="0.35">
      <c r="B14" s="168" t="s">
        <v>121</v>
      </c>
      <c r="C14" s="177">
        <v>189.48599999999999</v>
      </c>
      <c r="D14" s="189">
        <v>240.09299999999999</v>
      </c>
      <c r="E14" s="198">
        <v>189.37299999999999</v>
      </c>
      <c r="F14" s="208">
        <v>217</v>
      </c>
      <c r="G14" s="208">
        <v>230.9</v>
      </c>
      <c r="H14" s="213">
        <v>231</v>
      </c>
    </row>
    <row r="15" spans="1:8" ht="13.5" customHeight="1" x14ac:dyDescent="0.35">
      <c r="B15" s="168" t="s">
        <v>119</v>
      </c>
      <c r="C15" s="178">
        <v>116.62</v>
      </c>
      <c r="D15" s="190">
        <v>129.56700000000001</v>
      </c>
      <c r="E15" s="199">
        <v>134.71799999999999</v>
      </c>
      <c r="F15" s="208">
        <v>140.1</v>
      </c>
      <c r="G15" s="208">
        <v>145.80000000000001</v>
      </c>
      <c r="H15" s="213">
        <v>145.4</v>
      </c>
    </row>
    <row r="16" spans="1:8" ht="13.5" customHeight="1" x14ac:dyDescent="0.35">
      <c r="B16" s="169" t="s">
        <v>115</v>
      </c>
      <c r="C16" s="179">
        <v>16277.338000000002</v>
      </c>
      <c r="D16" s="191">
        <v>16639.434999999998</v>
      </c>
      <c r="E16" s="200">
        <v>17567.952000000001</v>
      </c>
      <c r="F16" s="191">
        <v>17009.699999999997</v>
      </c>
      <c r="G16" s="210">
        <v>17277</v>
      </c>
      <c r="H16" s="215">
        <v>17593.200000000004</v>
      </c>
    </row>
    <row r="17" spans="2:8" ht="13.5" customHeight="1" x14ac:dyDescent="0.35">
      <c r="B17" s="166" t="s">
        <v>394</v>
      </c>
      <c r="C17" s="180" t="s">
        <v>184</v>
      </c>
      <c r="D17" s="187">
        <v>76.088999999999999</v>
      </c>
      <c r="E17" s="201">
        <v>4.6280000000000001</v>
      </c>
      <c r="F17" s="208">
        <v>37.399999999999991</v>
      </c>
      <c r="G17" s="208">
        <v>278.3</v>
      </c>
      <c r="H17" s="213">
        <v>483.6</v>
      </c>
    </row>
    <row r="18" spans="2:8" ht="13.5" customHeight="1" x14ac:dyDescent="0.35">
      <c r="B18" s="170" t="s">
        <v>395</v>
      </c>
      <c r="C18" s="181" t="s">
        <v>184</v>
      </c>
      <c r="D18" s="192" t="s">
        <v>184</v>
      </c>
      <c r="E18" s="202" t="s">
        <v>184</v>
      </c>
      <c r="F18" s="192" t="s">
        <v>184</v>
      </c>
      <c r="G18" s="192" t="s">
        <v>184</v>
      </c>
      <c r="H18" s="216" t="s">
        <v>184</v>
      </c>
    </row>
    <row r="19" spans="2:8" ht="13.5" customHeight="1" x14ac:dyDescent="0.35">
      <c r="B19" s="170" t="s">
        <v>396</v>
      </c>
      <c r="C19" s="181" t="s">
        <v>184</v>
      </c>
      <c r="D19" s="192" t="s">
        <v>184</v>
      </c>
      <c r="E19" s="202" t="s">
        <v>184</v>
      </c>
      <c r="F19" s="192" t="s">
        <v>184</v>
      </c>
      <c r="G19" s="192" t="s">
        <v>184</v>
      </c>
      <c r="H19" s="216" t="s">
        <v>184</v>
      </c>
    </row>
    <row r="20" spans="2:8" ht="13.5" customHeight="1" thickBot="1" x14ac:dyDescent="0.4">
      <c r="B20" s="171" t="s">
        <v>144</v>
      </c>
      <c r="C20" s="182">
        <v>55.127000000000002</v>
      </c>
      <c r="D20" s="193">
        <v>62.914999999999999</v>
      </c>
      <c r="E20" s="203">
        <v>62.814</v>
      </c>
      <c r="F20" s="193">
        <v>72.400000000000006</v>
      </c>
      <c r="G20" s="193">
        <v>80.3</v>
      </c>
      <c r="H20" s="217">
        <v>88.1</v>
      </c>
    </row>
    <row r="21" spans="2:8" ht="15" thickBot="1" x14ac:dyDescent="0.4">
      <c r="B21" s="172" t="s">
        <v>192</v>
      </c>
      <c r="C21" s="183">
        <v>16332.465000000002</v>
      </c>
      <c r="D21" s="194">
        <v>16778.438999999998</v>
      </c>
      <c r="E21" s="204">
        <v>17635.394</v>
      </c>
      <c r="F21" s="194">
        <v>17119.5</v>
      </c>
      <c r="G21" s="211">
        <v>17635.599999999999</v>
      </c>
      <c r="H21" s="218">
        <v>18164.900000000001</v>
      </c>
    </row>
    <row r="22" spans="2:8" ht="18.75" customHeight="1" x14ac:dyDescent="0.35">
      <c r="B22" s="173" t="s">
        <v>397</v>
      </c>
      <c r="C22" s="184"/>
      <c r="D22" s="184"/>
      <c r="E22" s="184"/>
      <c r="F22" s="184"/>
      <c r="G22" s="184"/>
      <c r="H22" s="219"/>
    </row>
    <row r="23" spans="2:8" ht="12" customHeight="1" x14ac:dyDescent="0.35">
      <c r="B23" s="49" t="s">
        <v>175</v>
      </c>
      <c r="C23" s="185"/>
      <c r="D23" s="185"/>
      <c r="E23" s="185"/>
      <c r="F23" s="185"/>
      <c r="G23" s="185"/>
      <c r="H23" s="220"/>
    </row>
    <row r="28" spans="2:8" x14ac:dyDescent="0.35">
      <c r="B28" s="52"/>
    </row>
  </sheetData>
  <hyperlinks>
    <hyperlink ref="A1" location="Index!A1" display="Return to Index" xr:uid="{D886BB56-40DF-413D-B4E7-BBCC2E50F29D}"/>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376F-3727-4946-BC60-4B43B3197496}">
  <dimension ref="A1:F27"/>
  <sheetViews>
    <sheetView showGridLines="0" workbookViewId="0">
      <selection activeCell="B23" sqref="B23"/>
    </sheetView>
  </sheetViews>
  <sheetFormatPr defaultRowHeight="14.5" x14ac:dyDescent="0.35"/>
  <cols>
    <col min="2" max="2" width="22.54296875" customWidth="1"/>
    <col min="3" max="3" width="15.7265625" customWidth="1"/>
    <col min="4" max="6" width="15.54296875" customWidth="1"/>
  </cols>
  <sheetData>
    <row r="1" spans="1:6" x14ac:dyDescent="0.35">
      <c r="A1" s="6" t="s">
        <v>107</v>
      </c>
    </row>
    <row r="3" spans="1:6" x14ac:dyDescent="0.35">
      <c r="B3" s="844" t="s">
        <v>398</v>
      </c>
    </row>
    <row r="4" spans="1:6" ht="2.25" customHeight="1" x14ac:dyDescent="0.35"/>
    <row r="5" spans="1:6" ht="47" x14ac:dyDescent="0.35">
      <c r="B5" s="165" t="s">
        <v>110</v>
      </c>
      <c r="C5" s="221" t="s">
        <v>399</v>
      </c>
      <c r="D5" s="186" t="s">
        <v>400</v>
      </c>
      <c r="E5" s="221" t="s">
        <v>401</v>
      </c>
      <c r="F5" s="222" t="s">
        <v>402</v>
      </c>
    </row>
    <row r="6" spans="1:6" ht="13.5" customHeight="1" x14ac:dyDescent="0.35">
      <c r="B6" s="223" t="s">
        <v>113</v>
      </c>
      <c r="C6" s="224">
        <v>-4.6858929637434725</v>
      </c>
      <c r="D6" s="224">
        <v>0.85069212821428686</v>
      </c>
      <c r="E6" s="225">
        <v>1.8251703728158215</v>
      </c>
      <c r="F6" s="226">
        <v>1.9371945994766131</v>
      </c>
    </row>
    <row r="7" spans="1:6" ht="13.5" customHeight="1" x14ac:dyDescent="0.35">
      <c r="B7" s="227" t="s">
        <v>112</v>
      </c>
      <c r="C7" s="224">
        <v>-9.4654201768836899</v>
      </c>
      <c r="D7" s="224">
        <v>0.51985550619302634</v>
      </c>
      <c r="E7" s="225">
        <v>2.1081181039265271</v>
      </c>
      <c r="F7" s="228">
        <v>2.417748264412916</v>
      </c>
    </row>
    <row r="8" spans="1:6" ht="13.5" customHeight="1" x14ac:dyDescent="0.35">
      <c r="B8" s="229" t="s">
        <v>120</v>
      </c>
      <c r="C8" s="224">
        <v>9.651320771526569</v>
      </c>
      <c r="D8" s="224">
        <v>11.311696065512383</v>
      </c>
      <c r="E8" s="225">
        <v>-4.9638187127078863</v>
      </c>
      <c r="F8" s="228">
        <v>1.9035532994923856</v>
      </c>
    </row>
    <row r="9" spans="1:6" ht="13.5" customHeight="1" x14ac:dyDescent="0.35">
      <c r="B9" s="229" t="s">
        <v>117</v>
      </c>
      <c r="C9" s="224">
        <v>-0.87673559783046617</v>
      </c>
      <c r="D9" s="224">
        <v>-1.7292245774996211</v>
      </c>
      <c r="E9" s="225">
        <v>2.4186550976138776</v>
      </c>
      <c r="F9" s="228">
        <v>1.6943767870380175</v>
      </c>
    </row>
    <row r="10" spans="1:6" ht="13.5" customHeight="1" x14ac:dyDescent="0.35">
      <c r="B10" s="229" t="s">
        <v>114</v>
      </c>
      <c r="C10" s="224">
        <v>-3.2016809715445738</v>
      </c>
      <c r="D10" s="224">
        <v>1.7515136691940172</v>
      </c>
      <c r="E10" s="225">
        <v>2.5386313465783723</v>
      </c>
      <c r="F10" s="228">
        <v>1.028585097476381</v>
      </c>
    </row>
    <row r="11" spans="1:6" ht="13.5" customHeight="1" x14ac:dyDescent="0.35">
      <c r="B11" s="229" t="s">
        <v>403</v>
      </c>
      <c r="C11" s="224">
        <v>2.6161565280645855</v>
      </c>
      <c r="D11" s="224">
        <v>12.588431926826688</v>
      </c>
      <c r="E11" s="225">
        <v>1.9279252558208515</v>
      </c>
      <c r="F11" s="228">
        <v>0.81478248217663662</v>
      </c>
    </row>
    <row r="12" spans="1:6" ht="13.5" customHeight="1" x14ac:dyDescent="0.35">
      <c r="B12" s="229" t="s">
        <v>116</v>
      </c>
      <c r="C12" s="224">
        <v>-0.9528130671506454</v>
      </c>
      <c r="D12" s="224">
        <v>2.6148051117810365</v>
      </c>
      <c r="E12" s="225">
        <v>3.8326462055275652</v>
      </c>
      <c r="F12" s="228">
        <v>2.1176470588235263</v>
      </c>
    </row>
    <row r="13" spans="1:6" ht="13.5" customHeight="1" x14ac:dyDescent="0.35">
      <c r="B13" s="229" t="s">
        <v>122</v>
      </c>
      <c r="C13" s="224">
        <v>21.572497105925287</v>
      </c>
      <c r="D13" s="224">
        <v>18.541349938563432</v>
      </c>
      <c r="E13" s="225">
        <v>7.5895994378074354</v>
      </c>
      <c r="F13" s="228">
        <v>-1.3063357282821686</v>
      </c>
    </row>
    <row r="14" spans="1:6" ht="13.5" customHeight="1" x14ac:dyDescent="0.35">
      <c r="B14" s="229" t="s">
        <v>121</v>
      </c>
      <c r="C14" s="224">
        <v>14.58866892323616</v>
      </c>
      <c r="D14" s="224">
        <v>-9.6183562202979633</v>
      </c>
      <c r="E14" s="225">
        <v>6.4055299539170534</v>
      </c>
      <c r="F14" s="230" t="s">
        <v>184</v>
      </c>
    </row>
    <row r="15" spans="1:6" ht="13.5" customHeight="1" x14ac:dyDescent="0.35">
      <c r="B15" s="229" t="s">
        <v>119</v>
      </c>
      <c r="C15" s="224">
        <v>3.9950118024317507</v>
      </c>
      <c r="D15" s="224">
        <v>8.1293847970547954</v>
      </c>
      <c r="E15" s="225">
        <v>4.0685224839400558</v>
      </c>
      <c r="F15" s="228">
        <v>-0.27434842249657454</v>
      </c>
    </row>
    <row r="16" spans="1:6" ht="13.5" customHeight="1" x14ac:dyDescent="0.35">
      <c r="B16" s="231" t="s">
        <v>115</v>
      </c>
      <c r="C16" s="232">
        <v>-3.1776726165918716</v>
      </c>
      <c r="D16" s="233">
        <v>2.2252257964287816</v>
      </c>
      <c r="E16" s="234">
        <v>1.5714562867070139</v>
      </c>
      <c r="F16" s="235" t="s">
        <v>184</v>
      </c>
    </row>
    <row r="17" spans="2:6" ht="13.5" customHeight="1" x14ac:dyDescent="0.35">
      <c r="B17" s="223" t="s">
        <v>394</v>
      </c>
      <c r="C17" s="225">
        <v>708.12445980985285</v>
      </c>
      <c r="D17" s="236">
        <v>-50.847034393933434</v>
      </c>
      <c r="E17" s="237">
        <v>644.11764705882376</v>
      </c>
      <c r="F17" s="238">
        <v>73.769313690262308</v>
      </c>
    </row>
    <row r="18" spans="2:6" ht="13.5" customHeight="1" x14ac:dyDescent="0.35">
      <c r="B18" s="239" t="s">
        <v>395</v>
      </c>
      <c r="C18" s="240" t="s">
        <v>184</v>
      </c>
      <c r="D18" s="241" t="s">
        <v>184</v>
      </c>
      <c r="E18" s="242" t="s">
        <v>184</v>
      </c>
      <c r="F18" s="243" t="s">
        <v>184</v>
      </c>
    </row>
    <row r="19" spans="2:6" ht="13.5" customHeight="1" x14ac:dyDescent="0.35">
      <c r="B19" s="239" t="s">
        <v>396</v>
      </c>
      <c r="C19" s="240" t="s">
        <v>184</v>
      </c>
      <c r="D19" s="241" t="s">
        <v>184</v>
      </c>
      <c r="E19" s="242" t="s">
        <v>184</v>
      </c>
      <c r="F19" s="243" t="s">
        <v>184</v>
      </c>
    </row>
    <row r="20" spans="2:6" ht="13.5" customHeight="1" thickBot="1" x14ac:dyDescent="0.4">
      <c r="B20" s="244" t="s">
        <v>144</v>
      </c>
      <c r="C20" s="245">
        <v>15.260929092240591</v>
      </c>
      <c r="D20" s="246">
        <v>15.075896050226506</v>
      </c>
      <c r="E20" s="245">
        <v>10.911602209944739</v>
      </c>
      <c r="F20" s="247">
        <v>9.7135740971357389</v>
      </c>
    </row>
    <row r="21" spans="2:6" ht="15" thickBot="1" x14ac:dyDescent="0.4">
      <c r="B21" s="248" t="s">
        <v>192</v>
      </c>
      <c r="C21" s="249">
        <v>-2.9253329979471978</v>
      </c>
      <c r="D21" s="249">
        <v>2.0327337960343126</v>
      </c>
      <c r="E21" s="250">
        <v>3.0146908496159268</v>
      </c>
      <c r="F21" s="251">
        <v>3.0013155208782405</v>
      </c>
    </row>
    <row r="22" spans="2:6" ht="52.5" customHeight="1" x14ac:dyDescent="0.35">
      <c r="B22" s="924" t="s">
        <v>404</v>
      </c>
      <c r="C22" s="925"/>
      <c r="D22" s="925"/>
      <c r="E22" s="925"/>
      <c r="F22" s="926"/>
    </row>
    <row r="23" spans="2:6" ht="12" customHeight="1" x14ac:dyDescent="0.35">
      <c r="B23" s="252" t="s">
        <v>175</v>
      </c>
      <c r="C23" s="253"/>
      <c r="D23" s="253"/>
      <c r="E23" s="253"/>
      <c r="F23" s="254"/>
    </row>
    <row r="27" spans="2:6" x14ac:dyDescent="0.35">
      <c r="B27" s="52"/>
    </row>
  </sheetData>
  <mergeCells count="1">
    <mergeCell ref="B22:F22"/>
  </mergeCells>
  <hyperlinks>
    <hyperlink ref="A1" location="Index!A1" display="Return to Index" xr:uid="{2B5AD2E3-F68B-4766-8676-12BCE7DCE0E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04348-1B70-4834-862C-806BE06972AF}">
  <dimension ref="A1:L36"/>
  <sheetViews>
    <sheetView showGridLines="0" topLeftCell="A4" workbookViewId="0">
      <selection activeCell="B26" sqref="B26"/>
    </sheetView>
  </sheetViews>
  <sheetFormatPr defaultRowHeight="14.5" x14ac:dyDescent="0.35"/>
  <cols>
    <col min="2" max="2" width="23.453125" customWidth="1"/>
    <col min="3" max="3" width="20.81640625" customWidth="1"/>
    <col min="4" max="4" width="10.26953125" customWidth="1"/>
  </cols>
  <sheetData>
    <row r="1" spans="1:12" x14ac:dyDescent="0.35">
      <c r="A1" s="6" t="s">
        <v>107</v>
      </c>
    </row>
    <row r="3" spans="1:12" x14ac:dyDescent="0.35">
      <c r="B3" s="164" t="s">
        <v>405</v>
      </c>
    </row>
    <row r="12" spans="1:12" x14ac:dyDescent="0.35">
      <c r="L12" s="52"/>
    </row>
    <row r="25" spans="2:3" ht="35.5" x14ac:dyDescent="0.35">
      <c r="B25" s="271" t="s">
        <v>110</v>
      </c>
      <c r="C25" s="74" t="s">
        <v>399</v>
      </c>
    </row>
    <row r="26" spans="2:3" x14ac:dyDescent="0.35">
      <c r="B26" s="2" t="s">
        <v>112</v>
      </c>
      <c r="C26" s="272">
        <v>-9.4542589145002669</v>
      </c>
    </row>
    <row r="27" spans="2:3" x14ac:dyDescent="0.35">
      <c r="B27" s="2" t="s">
        <v>113</v>
      </c>
      <c r="C27" s="272">
        <v>-4.6903881700554573</v>
      </c>
    </row>
    <row r="28" spans="2:3" x14ac:dyDescent="0.35">
      <c r="B28" s="2" t="s">
        <v>114</v>
      </c>
      <c r="C28" s="272">
        <v>-3.2491660434250988</v>
      </c>
    </row>
    <row r="29" spans="2:3" x14ac:dyDescent="0.35">
      <c r="B29" s="7" t="s">
        <v>115</v>
      </c>
      <c r="C29" s="273">
        <v>-3.1759649616529071</v>
      </c>
    </row>
    <row r="30" spans="2:3" x14ac:dyDescent="0.35">
      <c r="B30" s="2" t="s">
        <v>116</v>
      </c>
      <c r="C30" s="272">
        <v>-0.93768905021174298</v>
      </c>
    </row>
    <row r="31" spans="2:3" x14ac:dyDescent="0.35">
      <c r="B31" s="2" t="s">
        <v>117</v>
      </c>
      <c r="C31" s="272">
        <v>-0.87673559783046617</v>
      </c>
    </row>
    <row r="32" spans="2:3" x14ac:dyDescent="0.35">
      <c r="B32" s="2" t="s">
        <v>118</v>
      </c>
      <c r="C32" s="272">
        <v>2.5705020019509641</v>
      </c>
    </row>
    <row r="33" spans="2:3" x14ac:dyDescent="0.35">
      <c r="B33" s="2" t="s">
        <v>119</v>
      </c>
      <c r="C33" s="272">
        <v>3.9207826719517893</v>
      </c>
    </row>
    <row r="34" spans="2:3" x14ac:dyDescent="0.35">
      <c r="B34" s="2" t="s">
        <v>120</v>
      </c>
      <c r="C34" s="272">
        <v>9.6234798877455496</v>
      </c>
    </row>
    <row r="35" spans="2:3" x14ac:dyDescent="0.35">
      <c r="B35" s="2" t="s">
        <v>121</v>
      </c>
      <c r="C35" s="272">
        <v>14.58866892323616</v>
      </c>
    </row>
    <row r="36" spans="2:3" ht="15" thickBot="1" x14ac:dyDescent="0.4">
      <c r="B36" s="841" t="s">
        <v>122</v>
      </c>
      <c r="C36" s="842">
        <v>21.743364986608235</v>
      </c>
    </row>
  </sheetData>
  <hyperlinks>
    <hyperlink ref="A1" location="Index!A1" display="Return to Index" xr:uid="{5F711A24-D73A-4E71-A5FD-E4E5983C30A7}"/>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7DB99-4685-475A-AC90-A9EEA4CD4692}">
  <dimension ref="A1:D41"/>
  <sheetViews>
    <sheetView showGridLines="0" workbookViewId="0"/>
  </sheetViews>
  <sheetFormatPr defaultColWidth="8.81640625" defaultRowHeight="11.5" x14ac:dyDescent="0.25"/>
  <cols>
    <col min="1" max="2" width="8.81640625" style="2"/>
    <col min="3" max="3" width="23.453125" style="2" bestFit="1" customWidth="1"/>
    <col min="4" max="4" width="15.7265625" style="2" customWidth="1"/>
    <col min="5" max="13" width="8.81640625" style="2"/>
    <col min="14" max="14" width="25.26953125" style="2" customWidth="1"/>
    <col min="15" max="15" width="17.81640625" style="2" customWidth="1"/>
    <col min="16" max="16384" width="8.81640625" style="2"/>
  </cols>
  <sheetData>
    <row r="1" spans="1:2" x14ac:dyDescent="0.25">
      <c r="A1" s="6" t="s">
        <v>107</v>
      </c>
    </row>
    <row r="3" spans="1:2" x14ac:dyDescent="0.25">
      <c r="B3" s="7" t="s">
        <v>109</v>
      </c>
    </row>
    <row r="30" spans="3:4" ht="46" x14ac:dyDescent="0.25">
      <c r="C30" s="863" t="s">
        <v>110</v>
      </c>
      <c r="D30" s="74" t="s">
        <v>111</v>
      </c>
    </row>
    <row r="31" spans="3:4" x14ac:dyDescent="0.25">
      <c r="C31" s="2" t="s">
        <v>112</v>
      </c>
      <c r="D31" s="272">
        <v>-9.4542589145002669</v>
      </c>
    </row>
    <row r="32" spans="3:4" x14ac:dyDescent="0.25">
      <c r="C32" s="2" t="s">
        <v>113</v>
      </c>
      <c r="D32" s="272">
        <v>-4.6903881700554573</v>
      </c>
    </row>
    <row r="33" spans="3:4" x14ac:dyDescent="0.25">
      <c r="C33" s="2" t="s">
        <v>114</v>
      </c>
      <c r="D33" s="272">
        <v>-3.2491660434250988</v>
      </c>
    </row>
    <row r="34" spans="3:4" x14ac:dyDescent="0.25">
      <c r="C34" s="864" t="s">
        <v>115</v>
      </c>
      <c r="D34" s="865">
        <v>-3.1759649616529071</v>
      </c>
    </row>
    <row r="35" spans="3:4" x14ac:dyDescent="0.25">
      <c r="C35" s="2" t="s">
        <v>116</v>
      </c>
      <c r="D35" s="272">
        <v>-0.93768905021174298</v>
      </c>
    </row>
    <row r="36" spans="3:4" x14ac:dyDescent="0.25">
      <c r="C36" s="2" t="s">
        <v>117</v>
      </c>
      <c r="D36" s="272">
        <v>-0.87673559783046617</v>
      </c>
    </row>
    <row r="37" spans="3:4" x14ac:dyDescent="0.25">
      <c r="C37" s="2" t="s">
        <v>118</v>
      </c>
      <c r="D37" s="272">
        <v>2.5705020019509641</v>
      </c>
    </row>
    <row r="38" spans="3:4" x14ac:dyDescent="0.25">
      <c r="C38" s="2" t="s">
        <v>119</v>
      </c>
      <c r="D38" s="272">
        <v>3.9207826719517893</v>
      </c>
    </row>
    <row r="39" spans="3:4" x14ac:dyDescent="0.25">
      <c r="C39" s="2" t="s">
        <v>120</v>
      </c>
      <c r="D39" s="272">
        <v>9.6234798877455496</v>
      </c>
    </row>
    <row r="40" spans="3:4" x14ac:dyDescent="0.25">
      <c r="C40" s="2" t="s">
        <v>121</v>
      </c>
      <c r="D40" s="272">
        <v>14.58866892323616</v>
      </c>
    </row>
    <row r="41" spans="3:4" ht="12" thickBot="1" x14ac:dyDescent="0.3">
      <c r="C41" s="841" t="s">
        <v>122</v>
      </c>
      <c r="D41" s="842">
        <v>21.743364986608235</v>
      </c>
    </row>
  </sheetData>
  <hyperlinks>
    <hyperlink ref="A1" location="Index!A1" display="Return to Index" xr:uid="{F3CC31B7-5A69-417F-9309-26EE6A64982D}"/>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5B0CB-09D5-40BC-80D1-5765C16A0067}">
  <dimension ref="A1:I17"/>
  <sheetViews>
    <sheetView showGridLines="0" workbookViewId="0">
      <selection activeCell="B10" sqref="B10"/>
    </sheetView>
  </sheetViews>
  <sheetFormatPr defaultRowHeight="14.5" x14ac:dyDescent="0.35"/>
  <cols>
    <col min="2" max="2" width="21.26953125" customWidth="1"/>
    <col min="3" max="9" width="9.26953125" customWidth="1"/>
  </cols>
  <sheetData>
    <row r="1" spans="1:9" x14ac:dyDescent="0.35">
      <c r="A1" s="6" t="s">
        <v>107</v>
      </c>
    </row>
    <row r="3" spans="1:9" x14ac:dyDescent="0.35">
      <c r="B3" t="s">
        <v>406</v>
      </c>
      <c r="C3" s="314"/>
      <c r="D3" s="314"/>
      <c r="E3" s="314"/>
      <c r="F3" s="314"/>
      <c r="G3" s="314"/>
      <c r="H3" s="314"/>
      <c r="I3" s="314"/>
    </row>
    <row r="4" spans="1:9" ht="2.25" customHeight="1" x14ac:dyDescent="0.35">
      <c r="C4" s="315"/>
      <c r="E4" s="315"/>
      <c r="F4" s="315"/>
      <c r="G4" s="315"/>
      <c r="H4" s="315"/>
      <c r="I4" s="315"/>
    </row>
    <row r="5" spans="1:9" ht="40.5" customHeight="1" x14ac:dyDescent="0.35">
      <c r="B5" s="316" t="s">
        <v>110</v>
      </c>
      <c r="C5" s="317" t="s">
        <v>390</v>
      </c>
      <c r="D5" s="318" t="s">
        <v>391</v>
      </c>
      <c r="E5" s="319" t="s">
        <v>407</v>
      </c>
      <c r="F5" s="318" t="s">
        <v>392</v>
      </c>
      <c r="G5" s="318" t="s">
        <v>407</v>
      </c>
      <c r="H5" s="318" t="s">
        <v>393</v>
      </c>
      <c r="I5" s="318" t="s">
        <v>407</v>
      </c>
    </row>
    <row r="6" spans="1:9" ht="13.5" customHeight="1" x14ac:dyDescent="0.35">
      <c r="B6" s="320" t="s">
        <v>113</v>
      </c>
      <c r="C6" s="321">
        <v>8223.6</v>
      </c>
      <c r="D6" s="322">
        <v>8287</v>
      </c>
      <c r="E6" s="323">
        <v>0.77095189454739577</v>
      </c>
      <c r="F6" s="324">
        <v>8434</v>
      </c>
      <c r="G6" s="323">
        <v>1.7738626764812355</v>
      </c>
      <c r="H6" s="324">
        <v>8592</v>
      </c>
      <c r="I6" s="325">
        <v>1.8733696940953286</v>
      </c>
    </row>
    <row r="7" spans="1:9" ht="13.5" customHeight="1" x14ac:dyDescent="0.35">
      <c r="B7" s="326" t="s">
        <v>112</v>
      </c>
      <c r="C7" s="321">
        <v>3144.5</v>
      </c>
      <c r="D7" s="322">
        <v>3181</v>
      </c>
      <c r="E7" s="323">
        <v>1.1607568770869774</v>
      </c>
      <c r="F7" s="324">
        <v>3238</v>
      </c>
      <c r="G7" s="323">
        <v>1.7918893429739076</v>
      </c>
      <c r="H7" s="324">
        <v>3314</v>
      </c>
      <c r="I7" s="325">
        <v>2.3471278567016678</v>
      </c>
    </row>
    <row r="8" spans="1:9" ht="13.5" customHeight="1" x14ac:dyDescent="0.35">
      <c r="B8" s="326" t="s">
        <v>120</v>
      </c>
      <c r="C8" s="321">
        <v>1354.2</v>
      </c>
      <c r="D8" s="322">
        <v>1364</v>
      </c>
      <c r="E8" s="323">
        <v>0.72367449416629415</v>
      </c>
      <c r="F8" s="324">
        <v>1398</v>
      </c>
      <c r="G8" s="323">
        <v>2.4926686217008798</v>
      </c>
      <c r="H8" s="324">
        <v>1414</v>
      </c>
      <c r="I8" s="325">
        <v>1.144492131616595</v>
      </c>
    </row>
    <row r="9" spans="1:9" ht="13.5" customHeight="1" x14ac:dyDescent="0.35">
      <c r="B9" s="326" t="s">
        <v>117</v>
      </c>
      <c r="C9" s="321">
        <v>754.1</v>
      </c>
      <c r="D9" s="322">
        <v>754</v>
      </c>
      <c r="E9" s="327" t="s">
        <v>184</v>
      </c>
      <c r="F9" s="324">
        <v>775</v>
      </c>
      <c r="G9" s="323">
        <v>2.7851458885941645</v>
      </c>
      <c r="H9" s="324">
        <v>784</v>
      </c>
      <c r="I9" s="325">
        <v>1.1612903225806452</v>
      </c>
    </row>
    <row r="10" spans="1:9" ht="13.5" customHeight="1" x14ac:dyDescent="0.35">
      <c r="B10" s="326" t="s">
        <v>114</v>
      </c>
      <c r="C10" s="321">
        <v>781.4</v>
      </c>
      <c r="D10" s="322">
        <v>781</v>
      </c>
      <c r="E10" s="323">
        <v>-5.119017148707157E-2</v>
      </c>
      <c r="F10" s="324">
        <v>800</v>
      </c>
      <c r="G10" s="323">
        <v>2.4327784891165174</v>
      </c>
      <c r="H10" s="324">
        <v>804</v>
      </c>
      <c r="I10" s="325">
        <v>0.5</v>
      </c>
    </row>
    <row r="11" spans="1:9" ht="13.5" customHeight="1" x14ac:dyDescent="0.35">
      <c r="B11" s="326" t="s">
        <v>118</v>
      </c>
      <c r="C11" s="321">
        <v>262.2</v>
      </c>
      <c r="D11" s="322">
        <v>262</v>
      </c>
      <c r="E11" s="323">
        <v>-7.6277650648355691E-2</v>
      </c>
      <c r="F11" s="324">
        <v>272</v>
      </c>
      <c r="G11" s="323">
        <v>3.8167938931297711</v>
      </c>
      <c r="H11" s="324">
        <v>277</v>
      </c>
      <c r="I11" s="325">
        <v>1.8382352941176472</v>
      </c>
    </row>
    <row r="12" spans="1:9" ht="13.5" customHeight="1" x14ac:dyDescent="0.35">
      <c r="B12" s="326" t="s">
        <v>116</v>
      </c>
      <c r="C12" s="321">
        <v>637.1</v>
      </c>
      <c r="D12" s="322">
        <v>642</v>
      </c>
      <c r="E12" s="323">
        <v>0.76911002982263021</v>
      </c>
      <c r="F12" s="324">
        <v>666</v>
      </c>
      <c r="G12" s="323">
        <v>3.7383177570093453</v>
      </c>
      <c r="H12" s="324">
        <v>680</v>
      </c>
      <c r="I12" s="325">
        <v>2.1021021021021022</v>
      </c>
    </row>
    <row r="13" spans="1:9" ht="13.5" customHeight="1" x14ac:dyDescent="0.35">
      <c r="B13" s="326" t="s">
        <v>122</v>
      </c>
      <c r="C13" s="321">
        <v>160.19999999999999</v>
      </c>
      <c r="D13" s="322">
        <v>160</v>
      </c>
      <c r="E13" s="323">
        <v>-0.12484394506865708</v>
      </c>
      <c r="F13" s="324">
        <v>162</v>
      </c>
      <c r="G13" s="323">
        <v>1.25</v>
      </c>
      <c r="H13" s="324">
        <v>162</v>
      </c>
      <c r="I13" s="328" t="s">
        <v>184</v>
      </c>
    </row>
    <row r="14" spans="1:9" ht="13.5" customHeight="1" x14ac:dyDescent="0.35">
      <c r="B14" s="326" t="s">
        <v>121</v>
      </c>
      <c r="C14" s="321">
        <v>85.6</v>
      </c>
      <c r="D14" s="322">
        <v>86</v>
      </c>
      <c r="E14" s="323">
        <v>0.46728971962617488</v>
      </c>
      <c r="F14" s="324">
        <v>87</v>
      </c>
      <c r="G14" s="323">
        <v>1.1627906976744187</v>
      </c>
      <c r="H14" s="324">
        <v>88</v>
      </c>
      <c r="I14" s="325">
        <v>1.1494252873563218</v>
      </c>
    </row>
    <row r="15" spans="1:9" ht="13.5" customHeight="1" thickBot="1" x14ac:dyDescent="0.4">
      <c r="B15" s="326" t="s">
        <v>119</v>
      </c>
      <c r="C15" s="321">
        <v>129.5</v>
      </c>
      <c r="D15" s="322">
        <v>134</v>
      </c>
      <c r="E15" s="323">
        <v>3.4749034749034751</v>
      </c>
      <c r="F15" s="324">
        <v>139</v>
      </c>
      <c r="G15" s="323">
        <v>3.7313432835820892</v>
      </c>
      <c r="H15" s="324">
        <v>139</v>
      </c>
      <c r="I15" s="328" t="s">
        <v>184</v>
      </c>
    </row>
    <row r="16" spans="1:9" ht="15" customHeight="1" thickBot="1" x14ac:dyDescent="0.4">
      <c r="B16" s="329" t="s">
        <v>115</v>
      </c>
      <c r="C16" s="330">
        <v>15532.400000000003</v>
      </c>
      <c r="D16" s="331">
        <v>15651</v>
      </c>
      <c r="E16" s="332">
        <v>0.76356519275834189</v>
      </c>
      <c r="F16" s="333">
        <v>15972</v>
      </c>
      <c r="G16" s="332">
        <v>2.0509871573701361</v>
      </c>
      <c r="H16" s="333">
        <v>16254</v>
      </c>
      <c r="I16" s="334">
        <v>1.7655897821187077</v>
      </c>
    </row>
    <row r="17" spans="2:2" ht="18" customHeight="1" x14ac:dyDescent="0.35">
      <c r="B17" s="315" t="s">
        <v>175</v>
      </c>
    </row>
  </sheetData>
  <hyperlinks>
    <hyperlink ref="A1" location="Index!A1" display="Return to Index" xr:uid="{136C0FBF-2597-475F-AE1E-B243708C24F2}"/>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6BD28-DCA6-41EB-9242-1C97B4B01420}">
  <dimension ref="A1:H18"/>
  <sheetViews>
    <sheetView showGridLines="0" workbookViewId="0">
      <selection activeCell="B9" sqref="B9"/>
    </sheetView>
  </sheetViews>
  <sheetFormatPr defaultRowHeight="14.5" x14ac:dyDescent="0.35"/>
  <cols>
    <col min="2" max="2" width="21.7265625" customWidth="1"/>
    <col min="3" max="8" width="10.54296875" customWidth="1"/>
  </cols>
  <sheetData>
    <row r="1" spans="1:8" x14ac:dyDescent="0.35">
      <c r="A1" s="6" t="s">
        <v>107</v>
      </c>
    </row>
    <row r="3" spans="1:8" x14ac:dyDescent="0.35">
      <c r="B3" s="164" t="s">
        <v>408</v>
      </c>
    </row>
    <row r="4" spans="1:8" ht="2.25" customHeight="1" x14ac:dyDescent="0.35"/>
    <row r="5" spans="1:8" x14ac:dyDescent="0.35">
      <c r="B5" s="340" t="s">
        <v>110</v>
      </c>
      <c r="C5" s="927" t="s">
        <v>201</v>
      </c>
      <c r="D5" s="928"/>
      <c r="E5" s="928" t="s">
        <v>202</v>
      </c>
      <c r="F5" s="928"/>
      <c r="G5" s="928" t="s">
        <v>203</v>
      </c>
      <c r="H5" s="928"/>
    </row>
    <row r="6" spans="1:8" ht="24" x14ac:dyDescent="0.35">
      <c r="B6" s="341"/>
      <c r="C6" s="342" t="s">
        <v>409</v>
      </c>
      <c r="D6" s="342" t="s">
        <v>410</v>
      </c>
      <c r="E6" s="342" t="s">
        <v>409</v>
      </c>
      <c r="F6" s="342" t="s">
        <v>410</v>
      </c>
      <c r="G6" s="342" t="s">
        <v>409</v>
      </c>
      <c r="H6" s="342" t="s">
        <v>410</v>
      </c>
    </row>
    <row r="7" spans="1:8" ht="13.5" customHeight="1" x14ac:dyDescent="0.35">
      <c r="B7" s="343" t="s">
        <v>113</v>
      </c>
      <c r="C7" s="344">
        <v>8481.4</v>
      </c>
      <c r="D7" s="345">
        <v>2.2944325229325346</v>
      </c>
      <c r="E7" s="344">
        <v>8636.2000000000007</v>
      </c>
      <c r="F7" s="346">
        <v>2.3459391862161594</v>
      </c>
      <c r="G7" s="347">
        <v>8803.5</v>
      </c>
      <c r="H7" s="346">
        <v>2.4013176577497584</v>
      </c>
    </row>
    <row r="8" spans="1:8" ht="13.5" customHeight="1" x14ac:dyDescent="0.35">
      <c r="B8" s="343" t="s">
        <v>112</v>
      </c>
      <c r="C8" s="344">
        <v>3244.6</v>
      </c>
      <c r="D8" s="345">
        <v>1.9755902114282191</v>
      </c>
      <c r="E8" s="344">
        <v>3313</v>
      </c>
      <c r="F8" s="346">
        <v>2.2668276486568066</v>
      </c>
      <c r="G8" s="347">
        <v>3393.1</v>
      </c>
      <c r="H8" s="346">
        <v>2.3341487135657659</v>
      </c>
    </row>
    <row r="9" spans="1:8" ht="13.5" customHeight="1" x14ac:dyDescent="0.35">
      <c r="B9" s="343" t="s">
        <v>120</v>
      </c>
      <c r="C9" s="344">
        <v>1575.4</v>
      </c>
      <c r="D9" s="345">
        <v>13.412466675130124</v>
      </c>
      <c r="E9" s="344">
        <v>1497.2</v>
      </c>
      <c r="F9" s="346">
        <v>6.6590969810312579</v>
      </c>
      <c r="G9" s="347">
        <v>1525.7</v>
      </c>
      <c r="H9" s="346">
        <v>7.3474470734744699</v>
      </c>
    </row>
    <row r="10" spans="1:8" ht="13.5" customHeight="1" x14ac:dyDescent="0.35">
      <c r="B10" s="343" t="s">
        <v>117</v>
      </c>
      <c r="C10" s="344">
        <v>922</v>
      </c>
      <c r="D10" s="345">
        <v>18.199566160520607</v>
      </c>
      <c r="E10" s="344">
        <v>944.3</v>
      </c>
      <c r="F10" s="346">
        <v>17.970983797521974</v>
      </c>
      <c r="G10" s="347">
        <v>960.3</v>
      </c>
      <c r="H10" s="346">
        <v>18.36925960637301</v>
      </c>
    </row>
    <row r="11" spans="1:8" ht="13.5" customHeight="1" x14ac:dyDescent="0.35">
      <c r="B11" s="343" t="s">
        <v>114</v>
      </c>
      <c r="C11" s="344">
        <v>815.4</v>
      </c>
      <c r="D11" s="345">
        <v>4.1697326465538387</v>
      </c>
      <c r="E11" s="344">
        <v>836.1</v>
      </c>
      <c r="F11" s="346">
        <v>4.2698241837100825</v>
      </c>
      <c r="G11" s="347">
        <v>844.7</v>
      </c>
      <c r="H11" s="346">
        <v>4.7709245886113409</v>
      </c>
    </row>
    <row r="12" spans="1:8" ht="13.5" customHeight="1" x14ac:dyDescent="0.35">
      <c r="B12" s="343" t="s">
        <v>118</v>
      </c>
      <c r="C12" s="348">
        <v>674.3</v>
      </c>
      <c r="D12" s="345">
        <v>61.115230609520985</v>
      </c>
      <c r="E12" s="349">
        <v>687.3</v>
      </c>
      <c r="F12" s="346">
        <v>60.395751491342942</v>
      </c>
      <c r="G12" s="350">
        <v>692.9</v>
      </c>
      <c r="H12" s="346">
        <v>60.0375234521576</v>
      </c>
    </row>
    <row r="13" spans="1:8" ht="13.5" customHeight="1" x14ac:dyDescent="0.35">
      <c r="B13" s="343" t="s">
        <v>116</v>
      </c>
      <c r="C13" s="344">
        <v>654.9</v>
      </c>
      <c r="D13" s="345">
        <v>1.9697663765460376</v>
      </c>
      <c r="E13" s="344">
        <v>680</v>
      </c>
      <c r="F13" s="346">
        <v>2.0147058823529411</v>
      </c>
      <c r="G13" s="347">
        <v>694.4</v>
      </c>
      <c r="H13" s="346">
        <v>2.0305299539170507</v>
      </c>
    </row>
    <row r="14" spans="1:8" ht="13.5" customHeight="1" x14ac:dyDescent="0.35">
      <c r="B14" s="343" t="s">
        <v>122</v>
      </c>
      <c r="C14" s="344">
        <v>284.60000000000002</v>
      </c>
      <c r="D14" s="345">
        <v>43.710470836261415</v>
      </c>
      <c r="E14" s="344">
        <v>306.2</v>
      </c>
      <c r="F14" s="346">
        <v>46.962769431743965</v>
      </c>
      <c r="G14" s="347">
        <v>302.2</v>
      </c>
      <c r="H14" s="346">
        <v>46.293845135671745</v>
      </c>
    </row>
    <row r="15" spans="1:8" ht="13.5" customHeight="1" x14ac:dyDescent="0.35">
      <c r="B15" s="343" t="s">
        <v>121</v>
      </c>
      <c r="C15" s="344">
        <v>217</v>
      </c>
      <c r="D15" s="345">
        <v>60.552995391705068</v>
      </c>
      <c r="E15" s="344">
        <v>230.9</v>
      </c>
      <c r="F15" s="346">
        <v>62.191424859246425</v>
      </c>
      <c r="G15" s="347">
        <v>231</v>
      </c>
      <c r="H15" s="346">
        <v>61.904761904761905</v>
      </c>
    </row>
    <row r="16" spans="1:8" ht="13.5" customHeight="1" thickBot="1" x14ac:dyDescent="0.4">
      <c r="B16" s="343" t="s">
        <v>411</v>
      </c>
      <c r="C16" s="344">
        <v>140.1</v>
      </c>
      <c r="D16" s="345">
        <v>4.4967880085653107</v>
      </c>
      <c r="E16" s="344">
        <v>145.80000000000001</v>
      </c>
      <c r="F16" s="346">
        <v>4.4581618655692727</v>
      </c>
      <c r="G16" s="347">
        <v>145.4</v>
      </c>
      <c r="H16" s="346">
        <v>4.6767537826685004</v>
      </c>
    </row>
    <row r="17" spans="2:8" ht="15" thickBot="1" x14ac:dyDescent="0.4">
      <c r="B17" s="351" t="s">
        <v>192</v>
      </c>
      <c r="C17" s="352">
        <v>17009.699999999997</v>
      </c>
      <c r="D17" s="353">
        <v>7.9889709989006308</v>
      </c>
      <c r="E17" s="352">
        <v>17277</v>
      </c>
      <c r="F17" s="354">
        <v>7.5562887075302427</v>
      </c>
      <c r="G17" s="355">
        <v>17593.200000000004</v>
      </c>
      <c r="H17" s="354">
        <v>7.6120319214241849</v>
      </c>
    </row>
    <row r="18" spans="2:8" ht="18" customHeight="1" x14ac:dyDescent="0.35">
      <c r="B18" s="922" t="s">
        <v>412</v>
      </c>
      <c r="C18" s="929"/>
      <c r="D18" s="929"/>
    </row>
  </sheetData>
  <mergeCells count="4">
    <mergeCell ref="C5:D5"/>
    <mergeCell ref="E5:F5"/>
    <mergeCell ref="G5:H5"/>
    <mergeCell ref="B18:D18"/>
  </mergeCells>
  <hyperlinks>
    <hyperlink ref="A1" location="Index!A1" display="Return to Index" xr:uid="{AC0AD732-C808-40BB-AF37-28851ADFFB0F}"/>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A1C8-6C1E-4E5A-BA84-8B3BEB4F7D8F}">
  <dimension ref="A1:I19"/>
  <sheetViews>
    <sheetView showGridLines="0" workbookViewId="0">
      <selection activeCell="B19" sqref="B19"/>
    </sheetView>
  </sheetViews>
  <sheetFormatPr defaultRowHeight="14.5" x14ac:dyDescent="0.35"/>
  <cols>
    <col min="2" max="2" width="17.26953125" customWidth="1"/>
    <col min="3" max="4" width="10.54296875" customWidth="1"/>
    <col min="5" max="5" width="0" hidden="1" customWidth="1"/>
    <col min="6" max="8" width="11.26953125" customWidth="1"/>
    <col min="9" max="9" width="12.7265625" customWidth="1"/>
  </cols>
  <sheetData>
    <row r="1" spans="1:9" x14ac:dyDescent="0.35">
      <c r="A1" s="6" t="s">
        <v>107</v>
      </c>
    </row>
    <row r="3" spans="1:9" x14ac:dyDescent="0.35">
      <c r="B3" s="4" t="s">
        <v>413</v>
      </c>
      <c r="C3" s="4"/>
    </row>
    <row r="4" spans="1:9" ht="2.25" customHeight="1" x14ac:dyDescent="0.35">
      <c r="C4" s="930"/>
      <c r="D4" s="930"/>
      <c r="E4" s="930"/>
      <c r="F4" s="930"/>
      <c r="G4" s="930"/>
      <c r="H4" s="930"/>
      <c r="I4" s="930"/>
    </row>
    <row r="5" spans="1:9" ht="54" customHeight="1" x14ac:dyDescent="0.35">
      <c r="B5" s="340" t="s">
        <v>110</v>
      </c>
      <c r="C5" s="342" t="s">
        <v>414</v>
      </c>
      <c r="D5" s="358" t="s">
        <v>415</v>
      </c>
      <c r="E5" s="342" t="s">
        <v>416</v>
      </c>
      <c r="F5" s="358" t="s">
        <v>417</v>
      </c>
      <c r="G5" s="342" t="s">
        <v>418</v>
      </c>
      <c r="H5" s="342" t="s">
        <v>419</v>
      </c>
      <c r="I5" s="359" t="s">
        <v>420</v>
      </c>
    </row>
    <row r="6" spans="1:9" ht="13.5" customHeight="1" x14ac:dyDescent="0.35">
      <c r="B6" s="360" t="s">
        <v>113</v>
      </c>
      <c r="C6" s="361">
        <v>8223.6</v>
      </c>
      <c r="D6" s="362">
        <v>1130.645</v>
      </c>
      <c r="E6" s="363">
        <v>9354.2450000000008</v>
      </c>
      <c r="F6" s="364">
        <v>63.199999999999278</v>
      </c>
      <c r="G6" s="365">
        <v>8286.7999999999993</v>
      </c>
      <c r="H6" s="366">
        <v>88.588656807684629</v>
      </c>
      <c r="I6" s="367">
        <v>54.956521739130203</v>
      </c>
    </row>
    <row r="7" spans="1:9" ht="13.5" customHeight="1" x14ac:dyDescent="0.35">
      <c r="B7" s="360" t="s">
        <v>112</v>
      </c>
      <c r="C7" s="361">
        <v>3144.5</v>
      </c>
      <c r="D7" s="362">
        <v>765.3850000000001</v>
      </c>
      <c r="E7" s="363">
        <v>3909.8850000000002</v>
      </c>
      <c r="F7" s="364">
        <v>35.999999999999915</v>
      </c>
      <c r="G7" s="365">
        <v>3180.5</v>
      </c>
      <c r="H7" s="366">
        <v>81.345103500486587</v>
      </c>
      <c r="I7" s="367">
        <v>31.30434782608711</v>
      </c>
    </row>
    <row r="8" spans="1:9" ht="13.5" customHeight="1" x14ac:dyDescent="0.35">
      <c r="B8" s="360" t="s">
        <v>421</v>
      </c>
      <c r="C8" s="361">
        <v>1354.2</v>
      </c>
      <c r="D8" s="362">
        <v>115.61300000000001</v>
      </c>
      <c r="E8" s="363">
        <v>1469.8130000000001</v>
      </c>
      <c r="F8" s="364">
        <v>9.9000000000000341</v>
      </c>
      <c r="G8" s="365">
        <v>1364.1000000000001</v>
      </c>
      <c r="H8" s="366">
        <v>92.807724520058002</v>
      </c>
      <c r="I8" s="367">
        <v>8.6086956521740046</v>
      </c>
    </row>
    <row r="9" spans="1:9" ht="13.5" customHeight="1" x14ac:dyDescent="0.35">
      <c r="B9" s="360" t="s">
        <v>114</v>
      </c>
      <c r="C9" s="361">
        <v>781.4</v>
      </c>
      <c r="D9" s="362">
        <v>270.51499999999999</v>
      </c>
      <c r="E9" s="363">
        <v>1051.915</v>
      </c>
      <c r="F9" s="364" t="s">
        <v>184</v>
      </c>
      <c r="G9" s="365">
        <v>781.4</v>
      </c>
      <c r="H9" s="366">
        <v>74.283568539283124</v>
      </c>
      <c r="I9" s="368" t="s">
        <v>184</v>
      </c>
    </row>
    <row r="10" spans="1:9" ht="13.5" customHeight="1" x14ac:dyDescent="0.35">
      <c r="B10" s="360" t="s">
        <v>117</v>
      </c>
      <c r="C10" s="361">
        <v>754.1</v>
      </c>
      <c r="D10" s="362">
        <v>168.47099999999995</v>
      </c>
      <c r="E10" s="363">
        <v>922.57099999999991</v>
      </c>
      <c r="F10" s="364" t="s">
        <v>184</v>
      </c>
      <c r="G10" s="365">
        <v>754.1</v>
      </c>
      <c r="H10" s="366">
        <v>81.738966431851864</v>
      </c>
      <c r="I10" s="369" t="s">
        <v>184</v>
      </c>
    </row>
    <row r="11" spans="1:9" ht="13.5" customHeight="1" x14ac:dyDescent="0.35">
      <c r="B11" s="360" t="s">
        <v>116</v>
      </c>
      <c r="C11" s="361">
        <v>637.1</v>
      </c>
      <c r="D11" s="362">
        <v>113.815</v>
      </c>
      <c r="E11" s="363">
        <v>750.91499999999996</v>
      </c>
      <c r="F11" s="364">
        <v>4.8999999999999542</v>
      </c>
      <c r="G11" s="365">
        <v>642</v>
      </c>
      <c r="H11" s="366">
        <v>85.49569525179281</v>
      </c>
      <c r="I11" s="370">
        <v>4.2608695652173818</v>
      </c>
    </row>
    <row r="12" spans="1:9" ht="13.5" customHeight="1" x14ac:dyDescent="0.35">
      <c r="B12" s="360" t="s">
        <v>118</v>
      </c>
      <c r="C12" s="361">
        <v>262.2</v>
      </c>
      <c r="D12" s="362">
        <v>58.783000000000015</v>
      </c>
      <c r="E12" s="363">
        <v>320.983</v>
      </c>
      <c r="F12" s="364" t="s">
        <v>184</v>
      </c>
      <c r="G12" s="365">
        <v>262.2</v>
      </c>
      <c r="H12" s="366">
        <v>81.686569070636139</v>
      </c>
      <c r="I12" s="368" t="s">
        <v>184</v>
      </c>
    </row>
    <row r="13" spans="1:9" ht="13.5" customHeight="1" x14ac:dyDescent="0.35">
      <c r="B13" s="360" t="s">
        <v>122</v>
      </c>
      <c r="C13" s="361">
        <v>160.19999999999999</v>
      </c>
      <c r="D13" s="362">
        <v>20.176000000000002</v>
      </c>
      <c r="E13" s="363">
        <v>180.37599999999998</v>
      </c>
      <c r="F13" s="364" t="s">
        <v>184</v>
      </c>
      <c r="G13" s="365">
        <v>160.19999999999999</v>
      </c>
      <c r="H13" s="366">
        <v>88.814476427019116</v>
      </c>
      <c r="I13" s="368" t="s">
        <v>184</v>
      </c>
    </row>
    <row r="14" spans="1:9" ht="13.5" customHeight="1" x14ac:dyDescent="0.35">
      <c r="B14" s="360" t="s">
        <v>121</v>
      </c>
      <c r="C14" s="361">
        <v>85.6</v>
      </c>
      <c r="D14" s="362">
        <v>16.501000000000033</v>
      </c>
      <c r="E14" s="363">
        <v>102.10100000000003</v>
      </c>
      <c r="F14" s="364" t="s">
        <v>184</v>
      </c>
      <c r="G14" s="365">
        <v>85.6</v>
      </c>
      <c r="H14" s="366">
        <v>83.838552022017382</v>
      </c>
      <c r="I14" s="368" t="s">
        <v>184</v>
      </c>
    </row>
    <row r="15" spans="1:9" ht="13.5" customHeight="1" thickBot="1" x14ac:dyDescent="0.4">
      <c r="B15" s="371" t="s">
        <v>411</v>
      </c>
      <c r="C15" s="372">
        <v>129.5</v>
      </c>
      <c r="D15" s="373">
        <v>9.8330000000000002</v>
      </c>
      <c r="E15" s="374">
        <v>139.333</v>
      </c>
      <c r="F15" s="375">
        <v>1</v>
      </c>
      <c r="G15" s="376">
        <v>130.5</v>
      </c>
      <c r="H15" s="366">
        <v>93.660511149548213</v>
      </c>
      <c r="I15" s="377">
        <v>0.86956521739131065</v>
      </c>
    </row>
    <row r="16" spans="1:9" ht="15" thickBot="1" x14ac:dyDescent="0.4">
      <c r="B16" s="378" t="s">
        <v>192</v>
      </c>
      <c r="C16" s="379">
        <v>15532.400000000003</v>
      </c>
      <c r="D16" s="380">
        <v>2669.7370000000005</v>
      </c>
      <c r="E16" s="381">
        <v>18202.136999999999</v>
      </c>
      <c r="F16" s="382">
        <v>114.99999999999918</v>
      </c>
      <c r="G16" s="383">
        <v>15647.400000000001</v>
      </c>
      <c r="H16" s="384">
        <v>85.964631515519315</v>
      </c>
      <c r="I16" s="385">
        <v>100</v>
      </c>
    </row>
    <row r="17" spans="2:9" ht="30" customHeight="1" x14ac:dyDescent="0.35">
      <c r="B17" s="931" t="s">
        <v>422</v>
      </c>
      <c r="C17" s="931"/>
      <c r="D17" s="931"/>
      <c r="E17" s="931"/>
      <c r="F17" s="931"/>
      <c r="G17" s="931"/>
      <c r="H17" s="931"/>
      <c r="I17" s="931"/>
    </row>
    <row r="18" spans="2:9" ht="22.5" customHeight="1" x14ac:dyDescent="0.35">
      <c r="B18" s="922" t="s">
        <v>423</v>
      </c>
      <c r="C18" s="922"/>
      <c r="D18" s="922"/>
      <c r="E18" s="922"/>
      <c r="F18" s="922"/>
      <c r="G18" s="922"/>
      <c r="H18" s="922"/>
      <c r="I18" s="922"/>
    </row>
    <row r="19" spans="2:9" ht="12" customHeight="1" x14ac:dyDescent="0.35">
      <c r="B19" s="308" t="s">
        <v>175</v>
      </c>
    </row>
  </sheetData>
  <mergeCells count="3">
    <mergeCell ref="C4:I4"/>
    <mergeCell ref="B18:I18"/>
    <mergeCell ref="B17:I17"/>
  </mergeCells>
  <hyperlinks>
    <hyperlink ref="A1" location="Index!A1" display="Return to Index" xr:uid="{7B500182-3F96-412F-A619-60FEB34901F7}"/>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5C7F6-986E-4C3C-A37C-965A7B05D32B}">
  <dimension ref="A1:I17"/>
  <sheetViews>
    <sheetView showGridLines="0" workbookViewId="0"/>
  </sheetViews>
  <sheetFormatPr defaultRowHeight="14.5" x14ac:dyDescent="0.35"/>
  <cols>
    <col min="2" max="2" width="22.26953125" customWidth="1"/>
    <col min="3" max="9" width="9" customWidth="1"/>
  </cols>
  <sheetData>
    <row r="1" spans="1:9" x14ac:dyDescent="0.35">
      <c r="A1" s="6" t="s">
        <v>107</v>
      </c>
    </row>
    <row r="3" spans="1:9" x14ac:dyDescent="0.35">
      <c r="B3" s="4" t="s">
        <v>424</v>
      </c>
      <c r="C3" s="184"/>
      <c r="E3" s="184"/>
      <c r="G3" s="388"/>
      <c r="H3" s="388"/>
      <c r="I3" s="388"/>
    </row>
    <row r="4" spans="1:9" ht="2.25" customHeight="1" x14ac:dyDescent="0.35">
      <c r="B4" s="4"/>
      <c r="C4" s="184"/>
      <c r="E4" s="184"/>
      <c r="F4" s="388"/>
      <c r="G4" s="388"/>
      <c r="H4" s="388"/>
      <c r="I4" s="388"/>
    </row>
    <row r="5" spans="1:9" ht="35.5" x14ac:dyDescent="0.35">
      <c r="B5" s="389" t="s">
        <v>110</v>
      </c>
      <c r="C5" s="359" t="s">
        <v>425</v>
      </c>
      <c r="D5" s="390" t="s">
        <v>426</v>
      </c>
      <c r="E5" s="391" t="s">
        <v>407</v>
      </c>
      <c r="F5" s="391" t="s">
        <v>427</v>
      </c>
      <c r="G5" s="391" t="s">
        <v>407</v>
      </c>
      <c r="H5" s="391" t="s">
        <v>428</v>
      </c>
      <c r="I5" s="391" t="s">
        <v>407</v>
      </c>
    </row>
    <row r="6" spans="1:9" ht="13.5" customHeight="1" x14ac:dyDescent="0.35">
      <c r="B6" s="392" t="s">
        <v>113</v>
      </c>
      <c r="C6" s="393">
        <v>8223.6</v>
      </c>
      <c r="D6" s="362">
        <v>8287</v>
      </c>
      <c r="E6" s="394">
        <v>0.77095189454739577</v>
      </c>
      <c r="F6" s="362">
        <v>8434</v>
      </c>
      <c r="G6" s="394">
        <v>1.7738626764812355</v>
      </c>
      <c r="H6" s="362">
        <v>8592</v>
      </c>
      <c r="I6" s="370">
        <v>1.8733696940953286</v>
      </c>
    </row>
    <row r="7" spans="1:9" ht="13.5" customHeight="1" x14ac:dyDescent="0.35">
      <c r="B7" s="395" t="s">
        <v>112</v>
      </c>
      <c r="C7" s="393">
        <v>3144.5</v>
      </c>
      <c r="D7" s="362">
        <v>3181</v>
      </c>
      <c r="E7" s="396">
        <v>1.1607568770869774</v>
      </c>
      <c r="F7" s="362">
        <v>3238</v>
      </c>
      <c r="G7" s="396">
        <v>1.7918893429739076</v>
      </c>
      <c r="H7" s="362">
        <v>3314</v>
      </c>
      <c r="I7" s="370">
        <v>2.3471278567016678</v>
      </c>
    </row>
    <row r="8" spans="1:9" ht="13.5" customHeight="1" x14ac:dyDescent="0.35">
      <c r="B8" s="395" t="s">
        <v>120</v>
      </c>
      <c r="C8" s="393">
        <v>1354.2</v>
      </c>
      <c r="D8" s="362">
        <v>1364</v>
      </c>
      <c r="E8" s="396">
        <v>0.72367449416629415</v>
      </c>
      <c r="F8" s="362">
        <v>1398</v>
      </c>
      <c r="G8" s="396">
        <v>2.4926686217008798</v>
      </c>
      <c r="H8" s="362">
        <v>1414</v>
      </c>
      <c r="I8" s="370">
        <v>1.144492131616595</v>
      </c>
    </row>
    <row r="9" spans="1:9" ht="13.5" customHeight="1" x14ac:dyDescent="0.35">
      <c r="B9" s="395" t="s">
        <v>117</v>
      </c>
      <c r="C9" s="393">
        <v>754.1</v>
      </c>
      <c r="D9" s="362">
        <v>754</v>
      </c>
      <c r="E9" s="396" t="s">
        <v>184</v>
      </c>
      <c r="F9" s="362">
        <v>775</v>
      </c>
      <c r="G9" s="396">
        <v>2.7851458885941645</v>
      </c>
      <c r="H9" s="362">
        <v>784</v>
      </c>
      <c r="I9" s="370">
        <v>1.1612903225806452</v>
      </c>
    </row>
    <row r="10" spans="1:9" ht="13.5" customHeight="1" x14ac:dyDescent="0.35">
      <c r="B10" s="395" t="s">
        <v>114</v>
      </c>
      <c r="C10" s="393">
        <v>781.4</v>
      </c>
      <c r="D10" s="362">
        <v>781</v>
      </c>
      <c r="E10" s="396">
        <v>-5.119017148707157E-2</v>
      </c>
      <c r="F10" s="362">
        <v>800</v>
      </c>
      <c r="G10" s="396">
        <v>2.4327784891165174</v>
      </c>
      <c r="H10" s="362">
        <v>804</v>
      </c>
      <c r="I10" s="370">
        <v>0.5</v>
      </c>
    </row>
    <row r="11" spans="1:9" ht="13.5" customHeight="1" x14ac:dyDescent="0.35">
      <c r="B11" s="395" t="s">
        <v>118</v>
      </c>
      <c r="C11" s="393">
        <v>262.2</v>
      </c>
      <c r="D11" s="362">
        <v>262</v>
      </c>
      <c r="E11" s="396">
        <v>-7.6277650648355691E-2</v>
      </c>
      <c r="F11" s="362">
        <v>272</v>
      </c>
      <c r="G11" s="396">
        <v>3.8167938931297711</v>
      </c>
      <c r="H11" s="362">
        <v>277</v>
      </c>
      <c r="I11" s="370">
        <v>1.8382352941176472</v>
      </c>
    </row>
    <row r="12" spans="1:9" ht="13.5" customHeight="1" x14ac:dyDescent="0.35">
      <c r="B12" s="395" t="s">
        <v>116</v>
      </c>
      <c r="C12" s="393">
        <v>637.1</v>
      </c>
      <c r="D12" s="362">
        <v>642</v>
      </c>
      <c r="E12" s="396">
        <v>0.76911002982263021</v>
      </c>
      <c r="F12" s="362">
        <v>666</v>
      </c>
      <c r="G12" s="396">
        <v>3.7383177570093453</v>
      </c>
      <c r="H12" s="362">
        <v>680</v>
      </c>
      <c r="I12" s="370">
        <v>2.1021021021021022</v>
      </c>
    </row>
    <row r="13" spans="1:9" ht="13.5" customHeight="1" x14ac:dyDescent="0.35">
      <c r="B13" s="395" t="s">
        <v>122</v>
      </c>
      <c r="C13" s="393">
        <v>160.19999999999999</v>
      </c>
      <c r="D13" s="362">
        <v>160</v>
      </c>
      <c r="E13" s="396">
        <v>-0.12484394506865708</v>
      </c>
      <c r="F13" s="362">
        <v>162</v>
      </c>
      <c r="G13" s="396">
        <v>1.25</v>
      </c>
      <c r="H13" s="362">
        <v>162</v>
      </c>
      <c r="I13" s="370" t="s">
        <v>184</v>
      </c>
    </row>
    <row r="14" spans="1:9" ht="13.5" customHeight="1" x14ac:dyDescent="0.35">
      <c r="B14" s="395" t="s">
        <v>121</v>
      </c>
      <c r="C14" s="393">
        <v>85.6</v>
      </c>
      <c r="D14" s="362">
        <v>86</v>
      </c>
      <c r="E14" s="396">
        <v>0.46728971962617488</v>
      </c>
      <c r="F14" s="362">
        <v>87</v>
      </c>
      <c r="G14" s="396">
        <v>1.1627906976744187</v>
      </c>
      <c r="H14" s="362">
        <v>88</v>
      </c>
      <c r="I14" s="370">
        <v>1.1494252873563218</v>
      </c>
    </row>
    <row r="15" spans="1:9" ht="13.5" customHeight="1" thickBot="1" x14ac:dyDescent="0.4">
      <c r="B15" s="395" t="s">
        <v>119</v>
      </c>
      <c r="C15" s="393">
        <v>129.5</v>
      </c>
      <c r="D15" s="362">
        <v>134</v>
      </c>
      <c r="E15" s="396">
        <v>3.4749034749034751</v>
      </c>
      <c r="F15" s="362">
        <v>139</v>
      </c>
      <c r="G15" s="396">
        <v>3.7313432835820892</v>
      </c>
      <c r="H15" s="362">
        <v>139</v>
      </c>
      <c r="I15" s="370" t="s">
        <v>184</v>
      </c>
    </row>
    <row r="16" spans="1:9" ht="15.75" customHeight="1" thickBot="1" x14ac:dyDescent="0.4">
      <c r="B16" s="397" t="s">
        <v>115</v>
      </c>
      <c r="C16" s="398">
        <v>15532.400000000003</v>
      </c>
      <c r="D16" s="399">
        <v>15651</v>
      </c>
      <c r="E16" s="400">
        <v>0.76356519275834189</v>
      </c>
      <c r="F16" s="399">
        <v>15972</v>
      </c>
      <c r="G16" s="400">
        <v>2.0509871573701361</v>
      </c>
      <c r="H16" s="399">
        <v>16254</v>
      </c>
      <c r="I16" s="401">
        <v>1.7655897821187077</v>
      </c>
    </row>
    <row r="17" spans="2:9" ht="18" customHeight="1" x14ac:dyDescent="0.35">
      <c r="B17" s="356" t="s">
        <v>175</v>
      </c>
      <c r="C17" s="386"/>
      <c r="D17" s="386"/>
      <c r="E17" s="402"/>
      <c r="F17" s="386"/>
      <c r="G17" s="402"/>
      <c r="H17" s="386"/>
      <c r="I17" s="402"/>
    </row>
  </sheetData>
  <hyperlinks>
    <hyperlink ref="A1" location="Index!A1" display="Return to Index" xr:uid="{68D4B4BB-AE34-4AFA-9A30-08A1CF7B4BA6}"/>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B933-60F3-4D99-9724-24B235EA7CAC}">
  <dimension ref="A1:I18"/>
  <sheetViews>
    <sheetView showGridLines="0" workbookViewId="0">
      <selection activeCell="B18" sqref="B18"/>
    </sheetView>
  </sheetViews>
  <sheetFormatPr defaultRowHeight="14.5" x14ac:dyDescent="0.35"/>
  <cols>
    <col min="2" max="2" width="22.26953125" customWidth="1"/>
    <col min="3" max="9" width="9" customWidth="1"/>
  </cols>
  <sheetData>
    <row r="1" spans="1:9" x14ac:dyDescent="0.35">
      <c r="A1" s="6" t="s">
        <v>107</v>
      </c>
    </row>
    <row r="3" spans="1:9" x14ac:dyDescent="0.35">
      <c r="B3" s="4" t="s">
        <v>429</v>
      </c>
    </row>
    <row r="4" spans="1:9" ht="2.25" customHeight="1" x14ac:dyDescent="0.35">
      <c r="C4" s="184"/>
      <c r="E4" s="184"/>
      <c r="F4" s="184"/>
      <c r="G4" s="184"/>
      <c r="H4" s="184"/>
      <c r="I4" s="184"/>
    </row>
    <row r="5" spans="1:9" ht="35.5" x14ac:dyDescent="0.35">
      <c r="B5" s="406" t="s">
        <v>110</v>
      </c>
      <c r="C5" s="359" t="s">
        <v>425</v>
      </c>
      <c r="D5" s="407" t="s">
        <v>426</v>
      </c>
      <c r="E5" s="391" t="s">
        <v>407</v>
      </c>
      <c r="F5" s="408" t="s">
        <v>427</v>
      </c>
      <c r="G5" s="391" t="s">
        <v>407</v>
      </c>
      <c r="H5" s="408" t="s">
        <v>428</v>
      </c>
      <c r="I5" s="391" t="s">
        <v>407</v>
      </c>
    </row>
    <row r="6" spans="1:9" ht="13.5" customHeight="1" x14ac:dyDescent="0.35">
      <c r="B6" s="409" t="s">
        <v>113</v>
      </c>
      <c r="C6" s="393">
        <f>'[1]Table 4.6 and 4.7'!E38</f>
        <v>8169.669710510977</v>
      </c>
      <c r="D6" s="362">
        <f>'[1]Table 4.6 and 4.7'!F38</f>
        <v>8059.4428716026605</v>
      </c>
      <c r="E6" s="410">
        <f>'[1]Table 4.6 and 4.7'!G38</f>
        <v>-1.3492202599879928</v>
      </c>
      <c r="F6" s="362">
        <f>'[1]Table 4.6 and 4.7'!H38</f>
        <v>8044.8401481317223</v>
      </c>
      <c r="G6" s="410">
        <f>'[1]Table 4.6 and 4.7'!I38</f>
        <v>-0.1811877533419915</v>
      </c>
      <c r="H6" s="362">
        <f>'[1]Table 4.6 and 4.7'!J38</f>
        <v>8049.3564556516058</v>
      </c>
      <c r="I6" s="370">
        <f>'[1]Table 4.6 and 4.7'!K38</f>
        <v>5.6139182839229536E-2</v>
      </c>
    </row>
    <row r="7" spans="1:9" ht="13.5" customHeight="1" x14ac:dyDescent="0.35">
      <c r="B7" s="411" t="s">
        <v>112</v>
      </c>
      <c r="C7" s="393">
        <f>'[1]Table 4.6 and 4.7'!E39</f>
        <v>3135.6324072275111</v>
      </c>
      <c r="D7" s="362">
        <f>'[1]Table 4.6 and 4.7'!F39</f>
        <v>3083.1782891034491</v>
      </c>
      <c r="E7" s="410">
        <f>'[1]Table 4.6 and 4.7'!G39</f>
        <v>-1.6728401582773955</v>
      </c>
      <c r="F7" s="362">
        <f>'[1]Table 4.6 and 4.7'!H39</f>
        <v>3086.1438376554956</v>
      </c>
      <c r="G7" s="410">
        <f>'[1]Table 4.6 and 4.7'!I39</f>
        <v>9.6184789654474703E-2</v>
      </c>
      <c r="H7" s="362">
        <f>'[1]Table 4.6 and 4.7'!J39</f>
        <v>3102.4332810440692</v>
      </c>
      <c r="I7" s="370">
        <f>'[1]Table 4.6 and 4.7'!K39</f>
        <v>0.52782515156352627</v>
      </c>
    </row>
    <row r="8" spans="1:9" ht="13.5" customHeight="1" x14ac:dyDescent="0.35">
      <c r="B8" s="411" t="s">
        <v>120</v>
      </c>
      <c r="C8" s="393">
        <f>'[1]Table 4.6 and 4.7'!E40</f>
        <v>1374.8834272391684</v>
      </c>
      <c r="D8" s="362">
        <f>'[1]Table 4.6 and 4.7'!F40</f>
        <v>1497.0224609053732</v>
      </c>
      <c r="E8" s="410">
        <f>'[1]Table 4.6 and 4.7'!G40</f>
        <v>8.8835919646995674</v>
      </c>
      <c r="F8" s="362">
        <f>'[1]Table 4.6 and 4.7'!H40</f>
        <v>1394.6799135942676</v>
      </c>
      <c r="G8" s="410">
        <f>'[1]Table 4.6 and 4.7'!I40</f>
        <v>-6.8364069333475861</v>
      </c>
      <c r="H8" s="362">
        <f>'[1]Table 4.6 and 4.7'!J40</f>
        <v>1395.002345020464</v>
      </c>
      <c r="I8" s="370" t="str">
        <f>'[1]Table 4.6 and 4.7'!K40</f>
        <v>-</v>
      </c>
    </row>
    <row r="9" spans="1:9" ht="13.5" customHeight="1" x14ac:dyDescent="0.35">
      <c r="B9" s="411" t="s">
        <v>117</v>
      </c>
      <c r="C9" s="393">
        <f>'[1]Table 4.6 and 4.7'!E41</f>
        <v>911.42801632018643</v>
      </c>
      <c r="D9" s="362">
        <f>'[1]Table 4.6 and 4.7'!F41</f>
        <v>876.12968703488264</v>
      </c>
      <c r="E9" s="410">
        <f>'[1]Table 4.6 and 4.7'!G41</f>
        <v>-3.8728598038732462</v>
      </c>
      <c r="F9" s="362">
        <f>'[1]Table 4.6 and 4.7'!H41</f>
        <v>879.63948865019154</v>
      </c>
      <c r="G9" s="410">
        <f>'[1]Table 4.6 and 4.7'!I41</f>
        <v>0.40060297776088949</v>
      </c>
      <c r="H9" s="362">
        <f>'[1]Table 4.6 and 4.7'!J41</f>
        <v>878.03680403955661</v>
      </c>
      <c r="I9" s="370">
        <f>'[1]Table 4.6 and 4.7'!K41</f>
        <v>-0.18219789258145364</v>
      </c>
    </row>
    <row r="10" spans="1:9" ht="13.5" customHeight="1" x14ac:dyDescent="0.35">
      <c r="B10" s="411" t="s">
        <v>114</v>
      </c>
      <c r="C10" s="393">
        <f>'[1]Table 4.6 and 4.7'!E42</f>
        <v>778.476782591801</v>
      </c>
      <c r="D10" s="362">
        <f>'[1]Table 4.6 and 4.7'!F42</f>
        <v>774.83313102846341</v>
      </c>
      <c r="E10" s="410">
        <f>'[1]Table 4.6 and 4.7'!G42</f>
        <v>-0.46804884163747185</v>
      </c>
      <c r="F10" s="362">
        <f>'[1]Table 4.6 and 4.7'!H42</f>
        <v>778.84843424804103</v>
      </c>
      <c r="G10" s="410">
        <f>'[1]Table 4.6 and 4.7'!I42</f>
        <v>0.51821522064343895</v>
      </c>
      <c r="H10" s="362">
        <f>'[1]Table 4.6 and 4.7'!J42</f>
        <v>772.33956927232487</v>
      </c>
      <c r="I10" s="370">
        <f>'[1]Table 4.6 and 4.7'!K42</f>
        <v>-0.83570367346251562</v>
      </c>
    </row>
    <row r="11" spans="1:9" ht="13.5" customHeight="1" x14ac:dyDescent="0.35">
      <c r="B11" s="411" t="s">
        <v>403</v>
      </c>
      <c r="C11" s="393">
        <f>'[1]Table 4.6 and 4.7'!E43</f>
        <v>581.80202059452108</v>
      </c>
      <c r="D11" s="362">
        <f>'[1]Table 4.6 and 4.7'!F43</f>
        <v>640.75298044210558</v>
      </c>
      <c r="E11" s="410">
        <f>'[1]Table 4.6 and 4.7'!G43</f>
        <v>10.132477674681292</v>
      </c>
      <c r="F11" s="362">
        <f>'[1]Table 4.6 and 4.7'!H43</f>
        <v>640.23744630866952</v>
      </c>
      <c r="G11" s="410">
        <f>'[1]Table 4.6 and 4.7'!I43</f>
        <v>-8.0457547474902968E-2</v>
      </c>
      <c r="H11" s="362">
        <f>'[1]Table 4.6 and 4.7'!J43</f>
        <v>633.54337344476596</v>
      </c>
      <c r="I11" s="370">
        <f>'[1]Table 4.6 and 4.7'!K43</f>
        <v>-1.0455609715580787</v>
      </c>
    </row>
    <row r="12" spans="1:9" ht="13.5" customHeight="1" x14ac:dyDescent="0.35">
      <c r="B12" s="411" t="s">
        <v>116</v>
      </c>
      <c r="C12" s="393">
        <f>'[1]Table 4.6 and 4.7'!E44</f>
        <v>619.98445696522242</v>
      </c>
      <c r="D12" s="362">
        <f>'[1]Table 4.6 and 4.7'!F44</f>
        <v>622.31814754787922</v>
      </c>
      <c r="E12" s="410">
        <f>'[1]Table 4.6 and 4.7'!G44</f>
        <v>0.37641114328575925</v>
      </c>
      <c r="F12" s="362">
        <f>'[1]Table 4.6 and 4.7'!H44</f>
        <v>633.43731047562244</v>
      </c>
      <c r="G12" s="410">
        <f>'[1]Table 4.6 and 4.7'!I44</f>
        <v>1.7867328747451874</v>
      </c>
      <c r="H12" s="362">
        <f>'[1]Table 4.6 and 4.7'!J44</f>
        <v>634.91487735610554</v>
      </c>
      <c r="I12" s="370">
        <f>'[1]Table 4.6 and 4.7'!K44</f>
        <v>0.23326173814637641</v>
      </c>
    </row>
    <row r="13" spans="1:9" ht="13.5" customHeight="1" x14ac:dyDescent="0.35">
      <c r="B13" s="411" t="s">
        <v>122</v>
      </c>
      <c r="C13" s="393">
        <f>'[1]Table 4.6 and 4.7'!E45</f>
        <v>233.22809403536039</v>
      </c>
      <c r="D13" s="362">
        <f>'[1]Table 4.6 and 4.7'!F45</f>
        <v>270.44089905653755</v>
      </c>
      <c r="E13" s="410">
        <f>'[1]Table 4.6 and 4.7'!G45</f>
        <v>15.955541366099412</v>
      </c>
      <c r="F13" s="362">
        <f>'[1]Table 4.6 and 4.7'!H45</f>
        <v>285.23309480534647</v>
      </c>
      <c r="G13" s="410">
        <f>'[1]Table 4.6 and 4.7'!I45</f>
        <v>5.4696592861557196</v>
      </c>
      <c r="H13" s="362">
        <f>'[1]Table 4.6 and 4.7'!J45</f>
        <v>276.31232133786733</v>
      </c>
      <c r="I13" s="370">
        <f>'[1]Table 4.6 and 4.7'!K45</f>
        <v>-3.1275380136260136</v>
      </c>
    </row>
    <row r="14" spans="1:9" ht="13.5" customHeight="1" x14ac:dyDescent="0.35">
      <c r="B14" s="411" t="s">
        <v>121</v>
      </c>
      <c r="C14" s="393">
        <f>'[1]Table 4.6 and 4.7'!E46</f>
        <v>233.23586555274915</v>
      </c>
      <c r="D14" s="362">
        <f>'[1]Table 4.6 and 4.7'!F46</f>
        <v>206.20405866222291</v>
      </c>
      <c r="E14" s="410">
        <f>'[1]Table 4.6 and 4.7'!G46</f>
        <v>-11.589901418661816</v>
      </c>
      <c r="F14" s="362">
        <f>'[1]Table 4.6 and 4.7'!H46</f>
        <v>215.08922792473709</v>
      </c>
      <c r="G14" s="410">
        <f>'[1]Table 4.6 and 4.7'!I46</f>
        <v>4.3089206488746807</v>
      </c>
      <c r="H14" s="362">
        <f>'[1]Table 4.6 and 4.7'!J46</f>
        <v>211.2116023462851</v>
      </c>
      <c r="I14" s="370">
        <f>'[1]Table 4.6 and 4.7'!K46</f>
        <v>-1.8027985947342851</v>
      </c>
    </row>
    <row r="15" spans="1:9" ht="13.5" customHeight="1" thickBot="1" x14ac:dyDescent="0.4">
      <c r="B15" s="411" t="s">
        <v>119</v>
      </c>
      <c r="C15" s="393">
        <f>'[1]Table 4.6 and 4.7'!E47</f>
        <v>125.86652418884786</v>
      </c>
      <c r="D15" s="362">
        <f>'[1]Table 4.6 and 4.7'!F47</f>
        <v>133.12990146809875</v>
      </c>
      <c r="E15" s="410">
        <f>'[1]Table 4.6 and 4.7'!G47</f>
        <v>5.7706982266015778</v>
      </c>
      <c r="F15" s="362">
        <f>'[1]Table 4.6 and 4.7'!H47</f>
        <v>135.81641156962613</v>
      </c>
      <c r="G15" s="410">
        <f>'[1]Table 4.6 and 4.7'!I47</f>
        <v>2.0179614586217731</v>
      </c>
      <c r="H15" s="362">
        <f>'[1]Table 4.6 and 4.7'!J47</f>
        <v>132.94444580584354</v>
      </c>
      <c r="I15" s="370">
        <f>'[1]Table 4.6 and 4.7'!K47</f>
        <v>-2.1145940542761825</v>
      </c>
    </row>
    <row r="16" spans="1:9" ht="15" thickBot="1" x14ac:dyDescent="0.4">
      <c r="B16" s="412" t="s">
        <v>115</v>
      </c>
      <c r="C16" s="398">
        <f>'[1]Table 4.6 and 4.7'!E48</f>
        <v>16164.207305226342</v>
      </c>
      <c r="D16" s="399">
        <f>'[1]Table 4.6 and 4.7'!F48</f>
        <v>16163.452426851671</v>
      </c>
      <c r="E16" s="413">
        <f>'[1]Table 4.6 and 4.7'!G48</f>
        <v>-4.670061206326283E-3</v>
      </c>
      <c r="F16" s="399">
        <f>'[1]Table 4.6 and 4.7'!H48</f>
        <v>16093.965313363718</v>
      </c>
      <c r="G16" s="413">
        <f>'[1]Table 4.6 and 4.7'!I48</f>
        <v>-0.4299026696333525</v>
      </c>
      <c r="H16" s="399">
        <f>'[1]Table 4.6 and 4.7'!J48</f>
        <v>16086.095075318892</v>
      </c>
      <c r="I16" s="401">
        <f>'[1]Table 4.6 and 4.7'!K48</f>
        <v>-4.8901795745089578E-2</v>
      </c>
    </row>
    <row r="17" spans="2:9" ht="40.5" customHeight="1" x14ac:dyDescent="0.35">
      <c r="B17" s="932" t="s">
        <v>430</v>
      </c>
      <c r="C17" s="932"/>
      <c r="D17" s="932"/>
      <c r="E17" s="922"/>
      <c r="F17" s="932"/>
      <c r="G17" s="922"/>
      <c r="H17" s="932"/>
      <c r="I17" s="932"/>
    </row>
    <row r="18" spans="2:9" ht="12" customHeight="1" x14ac:dyDescent="0.35">
      <c r="B18" s="308" t="s">
        <v>431</v>
      </c>
      <c r="C18" s="414"/>
      <c r="D18" s="414"/>
      <c r="E18" s="414"/>
      <c r="F18" s="414"/>
      <c r="G18" s="414"/>
      <c r="H18" s="414"/>
      <c r="I18" s="414"/>
    </row>
  </sheetData>
  <mergeCells count="1">
    <mergeCell ref="B17:I17"/>
  </mergeCells>
  <hyperlinks>
    <hyperlink ref="A1" location="Index!A1" display="Return to Index" xr:uid="{BD6B25DB-5A53-40DD-AD09-FF645F1637A7}"/>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5619B-A20D-4A97-AD72-D3B3AF51FDB3}">
  <dimension ref="A1:H18"/>
  <sheetViews>
    <sheetView showGridLines="0" workbookViewId="0">
      <selection activeCell="B17" sqref="B17:H17"/>
    </sheetView>
  </sheetViews>
  <sheetFormatPr defaultRowHeight="14.5" x14ac:dyDescent="0.35"/>
  <cols>
    <col min="2" max="2" width="17.26953125" customWidth="1"/>
    <col min="3" max="3" width="11.7265625" customWidth="1"/>
    <col min="4" max="5" width="10.7265625" customWidth="1"/>
    <col min="6" max="6" width="11.7265625" customWidth="1"/>
    <col min="7" max="7" width="10.7265625" customWidth="1"/>
    <col min="8" max="8" width="11.7265625" customWidth="1"/>
  </cols>
  <sheetData>
    <row r="1" spans="1:8" x14ac:dyDescent="0.35">
      <c r="A1" s="6" t="s">
        <v>107</v>
      </c>
    </row>
    <row r="3" spans="1:8" x14ac:dyDescent="0.35">
      <c r="B3" s="164" t="s">
        <v>432</v>
      </c>
    </row>
    <row r="4" spans="1:8" ht="2.25" customHeight="1" x14ac:dyDescent="0.35">
      <c r="B4" s="164"/>
      <c r="C4" s="164"/>
      <c r="D4" s="164"/>
      <c r="E4" s="164"/>
      <c r="F4" s="357"/>
      <c r="G4" s="357"/>
      <c r="H4" s="357"/>
    </row>
    <row r="5" spans="1:8" ht="64.5" customHeight="1" x14ac:dyDescent="0.35">
      <c r="B5" s="389" t="s">
        <v>110</v>
      </c>
      <c r="C5" s="415" t="s">
        <v>433</v>
      </c>
      <c r="D5" s="342" t="s">
        <v>434</v>
      </c>
      <c r="E5" s="342" t="s">
        <v>435</v>
      </c>
      <c r="F5" s="342" t="s">
        <v>436</v>
      </c>
      <c r="G5" s="416" t="s">
        <v>187</v>
      </c>
      <c r="H5" s="342" t="s">
        <v>437</v>
      </c>
    </row>
    <row r="6" spans="1:8" ht="13.5" customHeight="1" x14ac:dyDescent="0.35">
      <c r="B6" s="417" t="s">
        <v>113</v>
      </c>
      <c r="C6" s="418">
        <v>8223.6</v>
      </c>
      <c r="D6" s="418">
        <v>194.6</v>
      </c>
      <c r="E6" s="418">
        <v>1130.645</v>
      </c>
      <c r="F6" s="418">
        <v>9548.8450000000012</v>
      </c>
      <c r="G6" s="418">
        <v>8898.3680000000004</v>
      </c>
      <c r="H6" s="419">
        <v>107.310070790509</v>
      </c>
    </row>
    <row r="7" spans="1:8" ht="13.5" customHeight="1" x14ac:dyDescent="0.35">
      <c r="B7" s="417" t="s">
        <v>112</v>
      </c>
      <c r="C7" s="418">
        <v>3144.5</v>
      </c>
      <c r="D7" s="418">
        <v>64.099999999999994</v>
      </c>
      <c r="E7" s="418">
        <v>765.3850000000001</v>
      </c>
      <c r="F7" s="418">
        <v>3973.9850000000001</v>
      </c>
      <c r="G7" s="418">
        <v>3583.8240000000001</v>
      </c>
      <c r="H7" s="419">
        <v>110.88672323194442</v>
      </c>
    </row>
    <row r="8" spans="1:8" ht="13.5" customHeight="1" x14ac:dyDescent="0.35">
      <c r="B8" s="417" t="s">
        <v>120</v>
      </c>
      <c r="C8" s="418">
        <v>1354.2</v>
      </c>
      <c r="D8" s="418">
        <v>211.3</v>
      </c>
      <c r="E8" s="418">
        <v>115.61300000000001</v>
      </c>
      <c r="F8" s="418">
        <v>1681.1130000000001</v>
      </c>
      <c r="G8" s="418">
        <v>1436.7360000000001</v>
      </c>
      <c r="H8" s="419">
        <v>117.0091791393826</v>
      </c>
    </row>
    <row r="9" spans="1:8" ht="13.5" customHeight="1" x14ac:dyDescent="0.35">
      <c r="B9" s="417" t="s">
        <v>117</v>
      </c>
      <c r="C9" s="418">
        <v>754.1</v>
      </c>
      <c r="D9" s="418">
        <v>167.8</v>
      </c>
      <c r="E9" s="418">
        <v>168.47099999999995</v>
      </c>
      <c r="F9" s="418">
        <v>1090.3710000000001</v>
      </c>
      <c r="G9" s="418">
        <v>930.15499999999997</v>
      </c>
      <c r="H9" s="419">
        <v>117.22465610570283</v>
      </c>
    </row>
    <row r="10" spans="1:8" ht="13.5" customHeight="1" x14ac:dyDescent="0.35">
      <c r="B10" s="417" t="s">
        <v>114</v>
      </c>
      <c r="C10" s="418">
        <v>781.4</v>
      </c>
      <c r="D10" s="418">
        <v>34</v>
      </c>
      <c r="E10" s="418">
        <v>270.51499999999999</v>
      </c>
      <c r="F10" s="418">
        <v>1085.915</v>
      </c>
      <c r="G10" s="418">
        <v>842.37</v>
      </c>
      <c r="H10" s="419">
        <v>128.91187957785769</v>
      </c>
    </row>
    <row r="11" spans="1:8" ht="13.5" customHeight="1" x14ac:dyDescent="0.35">
      <c r="B11" s="417" t="s">
        <v>118</v>
      </c>
      <c r="C11" s="418">
        <v>262.2</v>
      </c>
      <c r="D11" s="418">
        <v>412.1</v>
      </c>
      <c r="E11" s="418">
        <v>58.783000000000015</v>
      </c>
      <c r="F11" s="418">
        <v>733.08299999999997</v>
      </c>
      <c r="G11" s="418">
        <v>657.10900000000004</v>
      </c>
      <c r="H11" s="419">
        <v>111.56185655652257</v>
      </c>
    </row>
    <row r="12" spans="1:8" ht="13.5" customHeight="1" x14ac:dyDescent="0.35">
      <c r="B12" s="417" t="s">
        <v>116</v>
      </c>
      <c r="C12" s="418">
        <v>637.1</v>
      </c>
      <c r="D12" s="420">
        <v>12.9</v>
      </c>
      <c r="E12" s="418">
        <v>113.815</v>
      </c>
      <c r="F12" s="418">
        <v>763.81500000000005</v>
      </c>
      <c r="G12" s="418">
        <v>661.2</v>
      </c>
      <c r="H12" s="419">
        <v>115.51950998185119</v>
      </c>
    </row>
    <row r="13" spans="1:8" ht="13.5" customHeight="1" x14ac:dyDescent="0.35">
      <c r="B13" s="417" t="s">
        <v>122</v>
      </c>
      <c r="C13" s="418">
        <v>160.19999999999999</v>
      </c>
      <c r="D13" s="418">
        <v>124.4</v>
      </c>
      <c r="E13" s="418">
        <v>20.176000000000002</v>
      </c>
      <c r="F13" s="418">
        <v>304.77600000000001</v>
      </c>
      <c r="G13" s="418">
        <v>234.09899999999999</v>
      </c>
      <c r="H13" s="419">
        <v>130.19107300757372</v>
      </c>
    </row>
    <row r="14" spans="1:8" ht="13.5" customHeight="1" x14ac:dyDescent="0.35">
      <c r="B14" s="417" t="s">
        <v>121</v>
      </c>
      <c r="C14" s="418">
        <v>85.6</v>
      </c>
      <c r="D14" s="418">
        <v>131.4</v>
      </c>
      <c r="E14" s="418">
        <v>16.501000000000033</v>
      </c>
      <c r="F14" s="418">
        <v>233.50100000000003</v>
      </c>
      <c r="G14" s="418">
        <v>189.37299999999999</v>
      </c>
      <c r="H14" s="419">
        <v>123.30216028684133</v>
      </c>
    </row>
    <row r="15" spans="1:8" ht="13.5" customHeight="1" thickBot="1" x14ac:dyDescent="0.4">
      <c r="B15" s="417" t="s">
        <v>411</v>
      </c>
      <c r="C15" s="418">
        <v>129.5</v>
      </c>
      <c r="D15" s="420">
        <v>6.3</v>
      </c>
      <c r="E15" s="421">
        <v>9.8330000000000002</v>
      </c>
      <c r="F15" s="418">
        <v>145.63300000000001</v>
      </c>
      <c r="G15" s="418">
        <v>134.71799999999999</v>
      </c>
      <c r="H15" s="419">
        <v>108.10210959188827</v>
      </c>
    </row>
    <row r="16" spans="1:8" ht="15" thickBot="1" x14ac:dyDescent="0.4">
      <c r="B16" s="422" t="s">
        <v>192</v>
      </c>
      <c r="C16" s="423">
        <v>15532.400000000003</v>
      </c>
      <c r="D16" s="423">
        <v>1358.9000000000003</v>
      </c>
      <c r="E16" s="423">
        <v>2669.7370000000001</v>
      </c>
      <c r="F16" s="424">
        <v>19561.037000000004</v>
      </c>
      <c r="G16" s="424">
        <v>17567.952000000001</v>
      </c>
      <c r="H16" s="425">
        <v>111.34500481331007</v>
      </c>
    </row>
    <row r="17" spans="2:8" ht="40.5" customHeight="1" x14ac:dyDescent="0.35">
      <c r="B17" s="933" t="s">
        <v>438</v>
      </c>
      <c r="C17" s="933"/>
      <c r="D17" s="933"/>
      <c r="E17" s="933"/>
      <c r="F17" s="933"/>
      <c r="G17" s="933"/>
      <c r="H17" s="933"/>
    </row>
    <row r="18" spans="2:8" ht="12" customHeight="1" x14ac:dyDescent="0.35">
      <c r="B18" s="184" t="s">
        <v>175</v>
      </c>
    </row>
  </sheetData>
  <mergeCells count="1">
    <mergeCell ref="B17:H17"/>
  </mergeCells>
  <hyperlinks>
    <hyperlink ref="A1" location="Index!A1" display="Return to Index" xr:uid="{B57749BC-45C3-4FDF-ABF3-47D1DD28F178}"/>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0B2A-8C60-42A7-A9BC-8589119CF8AF}">
  <dimension ref="A1:G19"/>
  <sheetViews>
    <sheetView showGridLines="0" workbookViewId="0">
      <selection activeCell="B19" sqref="B19"/>
    </sheetView>
  </sheetViews>
  <sheetFormatPr defaultRowHeight="14.5" x14ac:dyDescent="0.35"/>
  <cols>
    <col min="2" max="2" width="20.7265625" customWidth="1"/>
    <col min="3" max="7" width="12.7265625" customWidth="1"/>
  </cols>
  <sheetData>
    <row r="1" spans="1:7" x14ac:dyDescent="0.35">
      <c r="A1" s="6" t="s">
        <v>107</v>
      </c>
    </row>
    <row r="3" spans="1:7" x14ac:dyDescent="0.35">
      <c r="B3" s="426" t="s">
        <v>439</v>
      </c>
    </row>
    <row r="4" spans="1:7" ht="2.25" customHeight="1" x14ac:dyDescent="0.35">
      <c r="B4" s="164"/>
      <c r="C4" s="164"/>
      <c r="D4" s="164"/>
      <c r="E4" s="164"/>
      <c r="F4" s="164"/>
      <c r="G4" s="357"/>
    </row>
    <row r="5" spans="1:7" ht="13.5" customHeight="1" x14ac:dyDescent="0.35">
      <c r="B5" s="389" t="s">
        <v>110</v>
      </c>
      <c r="C5" s="934"/>
      <c r="D5" s="934"/>
      <c r="E5" s="934"/>
      <c r="F5" s="934"/>
      <c r="G5" s="934"/>
    </row>
    <row r="6" spans="1:7" ht="49.5" customHeight="1" x14ac:dyDescent="0.35">
      <c r="B6" s="428"/>
      <c r="C6" s="429" t="s">
        <v>440</v>
      </c>
      <c r="D6" s="342" t="s">
        <v>441</v>
      </c>
      <c r="E6" s="342" t="s">
        <v>442</v>
      </c>
      <c r="F6" s="342" t="s">
        <v>300</v>
      </c>
      <c r="G6" s="342" t="s">
        <v>443</v>
      </c>
    </row>
    <row r="7" spans="1:7" ht="13.5" customHeight="1" x14ac:dyDescent="0.35">
      <c r="B7" s="430" t="s">
        <v>113</v>
      </c>
      <c r="C7" s="431">
        <v>9548.8450000000012</v>
      </c>
      <c r="D7" s="431">
        <v>8481.4</v>
      </c>
      <c r="E7" s="432">
        <v>88.82121345565875</v>
      </c>
      <c r="F7" s="431">
        <v>8898.3680000000004</v>
      </c>
      <c r="G7" s="432">
        <v>95.31410703625653</v>
      </c>
    </row>
    <row r="8" spans="1:7" ht="13.5" customHeight="1" x14ac:dyDescent="0.35">
      <c r="B8" s="430" t="s">
        <v>112</v>
      </c>
      <c r="C8" s="431">
        <v>3973.9850000000001</v>
      </c>
      <c r="D8" s="431">
        <v>3244.6</v>
      </c>
      <c r="E8" s="432">
        <v>81.646005206360854</v>
      </c>
      <c r="F8" s="431">
        <v>3583.8240000000001</v>
      </c>
      <c r="G8" s="432">
        <v>90.534579823116317</v>
      </c>
    </row>
    <row r="9" spans="1:7" ht="13.5" customHeight="1" x14ac:dyDescent="0.35">
      <c r="B9" s="430" t="s">
        <v>120</v>
      </c>
      <c r="C9" s="431">
        <v>1681.1130000000001</v>
      </c>
      <c r="D9" s="431">
        <v>1575.4</v>
      </c>
      <c r="E9" s="432">
        <v>93.711725505662031</v>
      </c>
      <c r="F9" s="431">
        <v>1436.7360000000001</v>
      </c>
      <c r="G9" s="432">
        <v>109.65132077152657</v>
      </c>
    </row>
    <row r="10" spans="1:7" ht="13.5" customHeight="1" x14ac:dyDescent="0.35">
      <c r="B10" s="430" t="s">
        <v>117</v>
      </c>
      <c r="C10" s="431">
        <v>1090.3710000000001</v>
      </c>
      <c r="D10" s="431">
        <v>922</v>
      </c>
      <c r="E10" s="432">
        <v>84.558375085177431</v>
      </c>
      <c r="F10" s="431">
        <v>930.15499999999997</v>
      </c>
      <c r="G10" s="432">
        <v>99.123264402169525</v>
      </c>
    </row>
    <row r="11" spans="1:7" ht="13.5" customHeight="1" x14ac:dyDescent="0.35">
      <c r="B11" s="430" t="s">
        <v>114</v>
      </c>
      <c r="C11" s="431">
        <v>1085.915</v>
      </c>
      <c r="D11" s="431">
        <v>815.4</v>
      </c>
      <c r="E11" s="432">
        <v>75.088750040288616</v>
      </c>
      <c r="F11" s="431">
        <v>842.37</v>
      </c>
      <c r="G11" s="432">
        <v>96.798319028455424</v>
      </c>
    </row>
    <row r="12" spans="1:7" ht="13.5" customHeight="1" x14ac:dyDescent="0.35">
      <c r="B12" s="430" t="s">
        <v>118</v>
      </c>
      <c r="C12" s="431">
        <v>733.08299999999997</v>
      </c>
      <c r="D12" s="431">
        <v>674.3</v>
      </c>
      <c r="E12" s="432">
        <v>91.981399104876246</v>
      </c>
      <c r="F12" s="431">
        <v>657.10900000000004</v>
      </c>
      <c r="G12" s="432">
        <v>102.61615652806459</v>
      </c>
    </row>
    <row r="13" spans="1:7" ht="13.5" customHeight="1" x14ac:dyDescent="0.35">
      <c r="B13" s="430" t="s">
        <v>116</v>
      </c>
      <c r="C13" s="431">
        <v>763.81500000000005</v>
      </c>
      <c r="D13" s="431">
        <v>654.9</v>
      </c>
      <c r="E13" s="432">
        <v>85.740657096286398</v>
      </c>
      <c r="F13" s="431">
        <v>661.2</v>
      </c>
      <c r="G13" s="432">
        <v>99.047186932849357</v>
      </c>
    </row>
    <row r="14" spans="1:7" ht="13.5" customHeight="1" x14ac:dyDescent="0.35">
      <c r="B14" s="430" t="s">
        <v>122</v>
      </c>
      <c r="C14" s="431">
        <v>304.77600000000001</v>
      </c>
      <c r="D14" s="431">
        <v>284.60000000000002</v>
      </c>
      <c r="E14" s="432">
        <v>93.380056172402021</v>
      </c>
      <c r="F14" s="431">
        <v>234.09899999999999</v>
      </c>
      <c r="G14" s="432">
        <v>121.57249710592528</v>
      </c>
    </row>
    <row r="15" spans="1:7" ht="13.5" customHeight="1" x14ac:dyDescent="0.35">
      <c r="B15" s="430" t="s">
        <v>121</v>
      </c>
      <c r="C15" s="431">
        <v>233.50100000000003</v>
      </c>
      <c r="D15" s="431">
        <v>217</v>
      </c>
      <c r="E15" s="432">
        <v>92.933220842737271</v>
      </c>
      <c r="F15" s="431">
        <v>189.37299999999999</v>
      </c>
      <c r="G15" s="432">
        <v>114.58866892323616</v>
      </c>
    </row>
    <row r="16" spans="1:7" ht="13.5" customHeight="1" thickBot="1" x14ac:dyDescent="0.4">
      <c r="B16" s="430" t="s">
        <v>411</v>
      </c>
      <c r="C16" s="433">
        <v>145.63300000000001</v>
      </c>
      <c r="D16" s="431">
        <v>140.1</v>
      </c>
      <c r="E16" s="432">
        <v>96.200723737065076</v>
      </c>
      <c r="F16" s="431">
        <v>134.71799999999999</v>
      </c>
      <c r="G16" s="432">
        <v>103.99501180243176</v>
      </c>
    </row>
    <row r="17" spans="2:7" ht="15" customHeight="1" thickBot="1" x14ac:dyDescent="0.4">
      <c r="B17" s="434" t="s">
        <v>192</v>
      </c>
      <c r="C17" s="423">
        <v>19561.037000000004</v>
      </c>
      <c r="D17" s="423">
        <v>17009.699999999997</v>
      </c>
      <c r="E17" s="435">
        <v>86.957046295653925</v>
      </c>
      <c r="F17" s="423">
        <v>17567.952000000001</v>
      </c>
      <c r="G17" s="425">
        <v>96.822327383408123</v>
      </c>
    </row>
    <row r="18" spans="2:7" ht="40.5" customHeight="1" x14ac:dyDescent="0.35">
      <c r="B18" s="935" t="s">
        <v>444</v>
      </c>
      <c r="C18" s="933"/>
      <c r="D18" s="933"/>
      <c r="E18" s="933"/>
      <c r="F18" s="933"/>
      <c r="G18" s="933"/>
    </row>
    <row r="19" spans="2:7" ht="12" customHeight="1" x14ac:dyDescent="0.35">
      <c r="B19" s="308" t="s">
        <v>175</v>
      </c>
      <c r="C19" s="436"/>
      <c r="D19" s="436"/>
      <c r="E19" s="436"/>
      <c r="F19" s="436"/>
      <c r="G19" s="436"/>
    </row>
  </sheetData>
  <mergeCells count="2">
    <mergeCell ref="C5:G5"/>
    <mergeCell ref="B18:G18"/>
  </mergeCells>
  <hyperlinks>
    <hyperlink ref="A1" location="Index!A1" display="Return to Index" xr:uid="{F50E8EB8-7664-4C04-827A-24B559E73421}"/>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B6F88-4867-457A-9DFB-D8618456298A}">
  <dimension ref="A1:K20"/>
  <sheetViews>
    <sheetView showGridLines="0" workbookViewId="0">
      <selection activeCell="C21" sqref="C21"/>
    </sheetView>
  </sheetViews>
  <sheetFormatPr defaultRowHeight="14.5" x14ac:dyDescent="0.35"/>
  <cols>
    <col min="2" max="2" width="16.54296875" customWidth="1"/>
    <col min="3" max="3" width="8.81640625" customWidth="1"/>
    <col min="4" max="5" width="7" customWidth="1"/>
    <col min="6" max="6" width="8.81640625" customWidth="1"/>
    <col min="7" max="8" width="7" customWidth="1"/>
    <col min="9" max="9" width="8.81640625" customWidth="1"/>
    <col min="10" max="11" width="7" customWidth="1"/>
  </cols>
  <sheetData>
    <row r="1" spans="1:11" x14ac:dyDescent="0.35">
      <c r="A1" s="6" t="s">
        <v>107</v>
      </c>
    </row>
    <row r="3" spans="1:11" x14ac:dyDescent="0.35">
      <c r="B3" s="7" t="s">
        <v>445</v>
      </c>
      <c r="C3" s="437"/>
      <c r="D3" s="437"/>
      <c r="E3" s="437"/>
      <c r="F3" s="437"/>
      <c r="G3" s="437"/>
      <c r="H3" s="437"/>
      <c r="I3" s="437"/>
      <c r="J3" s="437"/>
      <c r="K3" s="437"/>
    </row>
    <row r="4" spans="1:11" ht="2.25" customHeight="1" x14ac:dyDescent="0.35">
      <c r="B4" s="438"/>
      <c r="C4" s="438"/>
      <c r="D4" s="438"/>
      <c r="E4" s="438"/>
      <c r="F4" s="438"/>
      <c r="G4" s="438"/>
      <c r="H4" s="438"/>
      <c r="I4" s="438"/>
      <c r="J4" s="438"/>
      <c r="K4" s="438"/>
    </row>
    <row r="5" spans="1:11" ht="16.5" customHeight="1" x14ac:dyDescent="0.35">
      <c r="B5" s="439" t="s">
        <v>110</v>
      </c>
      <c r="C5" s="936" t="s">
        <v>201</v>
      </c>
      <c r="D5" s="937"/>
      <c r="E5" s="937"/>
      <c r="F5" s="936" t="s">
        <v>202</v>
      </c>
      <c r="G5" s="937"/>
      <c r="H5" s="938"/>
      <c r="I5" s="937" t="s">
        <v>203</v>
      </c>
      <c r="J5" s="937"/>
      <c r="K5" s="937"/>
    </row>
    <row r="6" spans="1:11" ht="26.25" customHeight="1" x14ac:dyDescent="0.35">
      <c r="B6" s="440"/>
      <c r="C6" s="441" t="s">
        <v>446</v>
      </c>
      <c r="D6" s="442" t="s">
        <v>447</v>
      </c>
      <c r="E6" s="442" t="s">
        <v>448</v>
      </c>
      <c r="F6" s="441" t="s">
        <v>446</v>
      </c>
      <c r="G6" s="442" t="s">
        <v>447</v>
      </c>
      <c r="H6" s="443" t="s">
        <v>448</v>
      </c>
      <c r="I6" s="442" t="s">
        <v>446</v>
      </c>
      <c r="J6" s="442" t="s">
        <v>447</v>
      </c>
      <c r="K6" s="442" t="s">
        <v>448</v>
      </c>
    </row>
    <row r="7" spans="1:11" ht="13.5" customHeight="1" x14ac:dyDescent="0.35">
      <c r="B7" s="444" t="s">
        <v>113</v>
      </c>
      <c r="C7" s="445">
        <v>1130.645</v>
      </c>
      <c r="D7" s="446">
        <v>63.199999999999278</v>
      </c>
      <c r="E7" s="447">
        <v>5.5897297560241528</v>
      </c>
      <c r="F7" s="445">
        <v>1657.4870000000001</v>
      </c>
      <c r="G7" s="446">
        <v>210.00000000000037</v>
      </c>
      <c r="H7" s="448">
        <v>12.669782628762722</v>
      </c>
      <c r="I7" s="449">
        <v>2119.1679999999997</v>
      </c>
      <c r="J7" s="446">
        <v>368.49999999999966</v>
      </c>
      <c r="K7" s="447">
        <v>17.388899794636373</v>
      </c>
    </row>
    <row r="8" spans="1:11" ht="13.5" customHeight="1" x14ac:dyDescent="0.35">
      <c r="B8" s="444" t="s">
        <v>112</v>
      </c>
      <c r="C8" s="445">
        <v>765.3850000000001</v>
      </c>
      <c r="D8" s="446">
        <v>35.999999999999915</v>
      </c>
      <c r="E8" s="447">
        <v>4.7035152243641969</v>
      </c>
      <c r="F8" s="445">
        <v>979.1099999999999</v>
      </c>
      <c r="G8" s="446">
        <v>93.4</v>
      </c>
      <c r="H8" s="448">
        <v>9.5392754644524125</v>
      </c>
      <c r="I8" s="449">
        <v>1128.5280000000002</v>
      </c>
      <c r="J8" s="446">
        <v>169.39999999999992</v>
      </c>
      <c r="K8" s="447">
        <v>15.01070420937716</v>
      </c>
    </row>
    <row r="9" spans="1:11" ht="13.5" customHeight="1" x14ac:dyDescent="0.35">
      <c r="B9" s="444" t="s">
        <v>117</v>
      </c>
      <c r="C9" s="445">
        <v>168.47099999999995</v>
      </c>
      <c r="D9" s="446" t="s">
        <v>184</v>
      </c>
      <c r="E9" s="447" t="s">
        <v>184</v>
      </c>
      <c r="F9" s="445">
        <v>211.82999999999998</v>
      </c>
      <c r="G9" s="446">
        <v>20.499999999999943</v>
      </c>
      <c r="H9" s="448">
        <v>9.6775716376339265</v>
      </c>
      <c r="I9" s="449">
        <v>247.35500000000002</v>
      </c>
      <c r="J9" s="446">
        <v>29.799999999999926</v>
      </c>
      <c r="K9" s="447">
        <v>12.047462149542126</v>
      </c>
    </row>
    <row r="10" spans="1:11" ht="13.5" customHeight="1" x14ac:dyDescent="0.35">
      <c r="B10" s="444" t="s">
        <v>421</v>
      </c>
      <c r="C10" s="445">
        <v>115.61300000000001</v>
      </c>
      <c r="D10" s="446">
        <v>9.9000000000000341</v>
      </c>
      <c r="E10" s="447">
        <v>8.5630508679820032</v>
      </c>
      <c r="F10" s="445">
        <v>241.5</v>
      </c>
      <c r="G10" s="446">
        <v>43.3</v>
      </c>
      <c r="H10" s="448">
        <v>17.929606625258799</v>
      </c>
      <c r="I10" s="449">
        <v>340.60599999999999</v>
      </c>
      <c r="J10" s="446">
        <v>59.400000000000006</v>
      </c>
      <c r="K10" s="447">
        <v>17.439504882474179</v>
      </c>
    </row>
    <row r="11" spans="1:11" ht="13.5" customHeight="1" x14ac:dyDescent="0.35">
      <c r="B11" s="444" t="s">
        <v>114</v>
      </c>
      <c r="C11" s="445">
        <v>270.51499999999999</v>
      </c>
      <c r="D11" s="446" t="s">
        <v>184</v>
      </c>
      <c r="E11" s="450" t="s">
        <v>184</v>
      </c>
      <c r="F11" s="445">
        <v>328.42600000000004</v>
      </c>
      <c r="G11" s="446">
        <v>19.000000000000043</v>
      </c>
      <c r="H11" s="448">
        <v>5.7851692618733113</v>
      </c>
      <c r="I11" s="449">
        <v>446.58199999999999</v>
      </c>
      <c r="J11" s="446">
        <v>23.000000000000071</v>
      </c>
      <c r="K11" s="447">
        <v>5.1502299689642825</v>
      </c>
    </row>
    <row r="12" spans="1:11" ht="13.5" customHeight="1" x14ac:dyDescent="0.35">
      <c r="B12" s="444" t="s">
        <v>116</v>
      </c>
      <c r="C12" s="445">
        <v>113.815</v>
      </c>
      <c r="D12" s="446">
        <v>4.8999999999999542</v>
      </c>
      <c r="E12" s="447">
        <v>4.3052321750208264</v>
      </c>
      <c r="F12" s="445">
        <v>139.74099999999999</v>
      </c>
      <c r="G12" s="446">
        <v>29.199999999999978</v>
      </c>
      <c r="H12" s="448">
        <v>20.895800087304355</v>
      </c>
      <c r="I12" s="449">
        <v>157.14500000000001</v>
      </c>
      <c r="J12" s="446">
        <v>43.199999999999953</v>
      </c>
      <c r="K12" s="447">
        <v>27.490534219987879</v>
      </c>
    </row>
    <row r="13" spans="1:11" ht="13.5" customHeight="1" x14ac:dyDescent="0.35">
      <c r="B13" s="444" t="s">
        <v>118</v>
      </c>
      <c r="C13" s="445">
        <v>58.783000000000015</v>
      </c>
      <c r="D13" s="446" t="s">
        <v>184</v>
      </c>
      <c r="E13" s="450" t="s">
        <v>184</v>
      </c>
      <c r="F13" s="445">
        <v>85.59699999999998</v>
      </c>
      <c r="G13" s="446">
        <v>9.9999999999999432</v>
      </c>
      <c r="H13" s="448">
        <v>11.682652429407508</v>
      </c>
      <c r="I13" s="449">
        <v>110.55899999999997</v>
      </c>
      <c r="J13" s="446">
        <v>14.699999999999989</v>
      </c>
      <c r="K13" s="447">
        <v>13.296068162700452</v>
      </c>
    </row>
    <row r="14" spans="1:11" ht="13.5" customHeight="1" x14ac:dyDescent="0.35">
      <c r="B14" s="444" t="s">
        <v>122</v>
      </c>
      <c r="C14" s="445">
        <v>20.176000000000002</v>
      </c>
      <c r="D14" s="446" t="s">
        <v>184</v>
      </c>
      <c r="E14" s="450" t="s">
        <v>184</v>
      </c>
      <c r="F14" s="445">
        <v>35.301999999999992</v>
      </c>
      <c r="G14" s="446">
        <v>2.1999999999999886</v>
      </c>
      <c r="H14" s="448">
        <v>6.2319415330575865</v>
      </c>
      <c r="I14" s="449">
        <v>39.396999999999991</v>
      </c>
      <c r="J14" s="446">
        <v>2.0999999999999943</v>
      </c>
      <c r="K14" s="447">
        <v>5.3303551031804322</v>
      </c>
    </row>
    <row r="15" spans="1:11" ht="13.5" customHeight="1" x14ac:dyDescent="0.35">
      <c r="B15" s="444" t="s">
        <v>121</v>
      </c>
      <c r="C15" s="445">
        <v>16.501000000000033</v>
      </c>
      <c r="D15" s="446" t="s">
        <v>184</v>
      </c>
      <c r="E15" s="450" t="s">
        <v>184</v>
      </c>
      <c r="F15" s="445">
        <v>20.463000000000022</v>
      </c>
      <c r="G15" s="446">
        <v>1.7000000000000171</v>
      </c>
      <c r="H15" s="448">
        <v>8.3076772711724338</v>
      </c>
      <c r="I15" s="449">
        <v>24.149000000000001</v>
      </c>
      <c r="J15" s="446">
        <v>2.4000000000000057</v>
      </c>
      <c r="K15" s="447">
        <v>9.9382997225558221</v>
      </c>
    </row>
    <row r="16" spans="1:11" ht="13.5" customHeight="1" thickBot="1" x14ac:dyDescent="0.4">
      <c r="B16" s="444" t="s">
        <v>411</v>
      </c>
      <c r="C16" s="445">
        <v>9.8330000000000002</v>
      </c>
      <c r="D16" s="446">
        <v>0.59999999999999432</v>
      </c>
      <c r="E16" s="446">
        <v>6.1019017593816161</v>
      </c>
      <c r="F16" s="445">
        <v>16.388999999999999</v>
      </c>
      <c r="G16" s="446">
        <v>1.7000000000000117</v>
      </c>
      <c r="H16" s="448">
        <v>10.372811031789688</v>
      </c>
      <c r="I16" s="449">
        <v>17.446000000000002</v>
      </c>
      <c r="J16" s="446">
        <v>1.600000000000005</v>
      </c>
      <c r="K16" s="447">
        <v>9.1711567121403466</v>
      </c>
    </row>
    <row r="17" spans="2:11" ht="15" thickBot="1" x14ac:dyDescent="0.4">
      <c r="B17" s="451" t="s">
        <v>192</v>
      </c>
      <c r="C17" s="452">
        <v>2669.7370000000001</v>
      </c>
      <c r="D17" s="423">
        <v>114.59999999999917</v>
      </c>
      <c r="E17" s="435">
        <v>4.2925576564282988</v>
      </c>
      <c r="F17" s="452">
        <v>3715.8450000000003</v>
      </c>
      <c r="G17" s="423">
        <v>431.00000000000028</v>
      </c>
      <c r="H17" s="453">
        <v>11.598976814156678</v>
      </c>
      <c r="I17" s="423">
        <v>4630.9350000000013</v>
      </c>
      <c r="J17" s="423">
        <v>714.09999999999957</v>
      </c>
      <c r="K17" s="435">
        <v>15.420212116991481</v>
      </c>
    </row>
    <row r="18" spans="2:11" ht="30" customHeight="1" x14ac:dyDescent="0.35">
      <c r="B18" s="925" t="s">
        <v>449</v>
      </c>
      <c r="C18" s="925"/>
      <c r="D18" s="925"/>
      <c r="E18" s="925"/>
      <c r="F18" s="925"/>
      <c r="G18" s="925"/>
      <c r="H18" s="925"/>
      <c r="I18" s="925"/>
      <c r="J18" s="925"/>
      <c r="K18" s="925"/>
    </row>
    <row r="19" spans="2:11" ht="22.5" customHeight="1" x14ac:dyDescent="0.35">
      <c r="B19" s="939" t="s">
        <v>450</v>
      </c>
      <c r="C19" s="940"/>
      <c r="D19" s="940"/>
      <c r="E19" s="940"/>
      <c r="F19" s="940"/>
      <c r="G19" s="940"/>
      <c r="H19" s="940"/>
      <c r="I19" s="940"/>
      <c r="J19" s="940"/>
      <c r="K19" s="940"/>
    </row>
    <row r="20" spans="2:11" ht="12" customHeight="1" x14ac:dyDescent="0.35">
      <c r="B20" s="184" t="s">
        <v>175</v>
      </c>
    </row>
  </sheetData>
  <mergeCells count="5">
    <mergeCell ref="C5:E5"/>
    <mergeCell ref="F5:H5"/>
    <mergeCell ref="I5:K5"/>
    <mergeCell ref="B19:K19"/>
    <mergeCell ref="B18:K18"/>
  </mergeCells>
  <hyperlinks>
    <hyperlink ref="A1" location="Index!A1" display="Return to Index" xr:uid="{2F668154-C5F8-4C02-98B8-A99930646C2A}"/>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9723-E0C7-4E41-83CA-468509B26796}">
  <dimension ref="A1:I16"/>
  <sheetViews>
    <sheetView showGridLines="0" workbookViewId="0"/>
  </sheetViews>
  <sheetFormatPr defaultRowHeight="14.5" x14ac:dyDescent="0.35"/>
  <cols>
    <col min="2" max="2" width="21.453125" customWidth="1"/>
    <col min="3" max="3" width="8.7265625" customWidth="1"/>
    <col min="4" max="4" width="10" customWidth="1"/>
    <col min="5" max="5" width="8.7265625" customWidth="1"/>
    <col min="6" max="9" width="9" customWidth="1"/>
  </cols>
  <sheetData>
    <row r="1" spans="1:9" x14ac:dyDescent="0.35">
      <c r="A1" s="6" t="s">
        <v>107</v>
      </c>
    </row>
    <row r="3" spans="1:9" x14ac:dyDescent="0.35">
      <c r="B3" s="4" t="s">
        <v>451</v>
      </c>
    </row>
    <row r="4" spans="1:9" ht="2.25" customHeight="1" x14ac:dyDescent="0.35">
      <c r="C4" s="403"/>
      <c r="D4" s="403"/>
      <c r="E4" s="403"/>
      <c r="F4" s="403"/>
      <c r="G4" s="403"/>
      <c r="H4" s="403"/>
      <c r="I4" s="403"/>
    </row>
    <row r="5" spans="1:9" ht="63.75" customHeight="1" x14ac:dyDescent="0.35">
      <c r="B5" s="274" t="s">
        <v>110</v>
      </c>
      <c r="C5" s="442" t="s">
        <v>452</v>
      </c>
      <c r="D5" s="359" t="s">
        <v>453</v>
      </c>
      <c r="E5" s="454" t="s">
        <v>187</v>
      </c>
      <c r="F5" s="391" t="s">
        <v>301</v>
      </c>
      <c r="G5" s="391" t="s">
        <v>302</v>
      </c>
      <c r="H5" s="391" t="s">
        <v>303</v>
      </c>
      <c r="I5" s="391" t="s">
        <v>454</v>
      </c>
    </row>
    <row r="6" spans="1:9" x14ac:dyDescent="0.35">
      <c r="B6" s="455" t="s">
        <v>128</v>
      </c>
      <c r="C6" s="456"/>
      <c r="D6" s="457"/>
      <c r="E6" s="458"/>
      <c r="F6" s="459"/>
      <c r="G6" s="459"/>
      <c r="H6" s="459"/>
      <c r="I6" s="459"/>
    </row>
    <row r="7" spans="1:9" ht="13.5" customHeight="1" x14ac:dyDescent="0.35">
      <c r="B7" s="460" t="s">
        <v>132</v>
      </c>
      <c r="C7" s="461">
        <v>1969.8920000000003</v>
      </c>
      <c r="D7" s="462">
        <v>2140.9969999999998</v>
      </c>
      <c r="E7" s="458">
        <v>2207.261</v>
      </c>
      <c r="F7" s="136">
        <v>2339.0260000000003</v>
      </c>
      <c r="G7" s="136">
        <v>2307.9559999999997</v>
      </c>
      <c r="H7" s="136">
        <v>2302.0810000000001</v>
      </c>
      <c r="I7" s="136">
        <v>2296.0539999999996</v>
      </c>
    </row>
    <row r="8" spans="1:9" ht="13.5" customHeight="1" x14ac:dyDescent="0.35">
      <c r="B8" s="463" t="s">
        <v>138</v>
      </c>
      <c r="C8" s="461">
        <v>49.448</v>
      </c>
      <c r="D8" s="462">
        <v>78.900000000000006</v>
      </c>
      <c r="E8" s="464" t="s">
        <v>184</v>
      </c>
      <c r="F8" s="136">
        <v>87</v>
      </c>
      <c r="G8" s="136">
        <v>155</v>
      </c>
      <c r="H8" s="136">
        <v>171</v>
      </c>
      <c r="I8" s="136">
        <v>113.6</v>
      </c>
    </row>
    <row r="9" spans="1:9" ht="13.5" customHeight="1" thickBot="1" x14ac:dyDescent="0.4">
      <c r="B9" s="465" t="s">
        <v>455</v>
      </c>
      <c r="C9" s="466">
        <v>220</v>
      </c>
      <c r="D9" s="467">
        <v>225.654</v>
      </c>
      <c r="E9" s="458">
        <v>225.654</v>
      </c>
      <c r="F9" s="136">
        <v>231.5</v>
      </c>
      <c r="G9" s="136">
        <v>236.2</v>
      </c>
      <c r="H9" s="136">
        <v>240.6</v>
      </c>
      <c r="I9" s="136">
        <v>245.1</v>
      </c>
    </row>
    <row r="10" spans="1:9" ht="15" customHeight="1" thickBot="1" x14ac:dyDescent="0.4">
      <c r="B10" s="468" t="s">
        <v>140</v>
      </c>
      <c r="C10" s="469">
        <v>2239.34</v>
      </c>
      <c r="D10" s="470">
        <v>2445.5509999999999</v>
      </c>
      <c r="E10" s="471">
        <v>2432.915</v>
      </c>
      <c r="F10" s="470">
        <v>2657.5260000000003</v>
      </c>
      <c r="G10" s="470">
        <v>2699.1559999999995</v>
      </c>
      <c r="H10" s="470">
        <v>2713.681</v>
      </c>
      <c r="I10" s="470">
        <v>2654.7539999999995</v>
      </c>
    </row>
    <row r="11" spans="1:9" ht="12" customHeight="1" x14ac:dyDescent="0.35">
      <c r="B11" s="472" t="s">
        <v>141</v>
      </c>
      <c r="C11" s="456"/>
      <c r="D11" s="457"/>
      <c r="E11" s="458"/>
      <c r="F11" s="136"/>
      <c r="G11" s="136"/>
      <c r="H11" s="136"/>
      <c r="I11" s="136"/>
    </row>
    <row r="12" spans="1:9" x14ac:dyDescent="0.35">
      <c r="B12" s="473" t="s">
        <v>142</v>
      </c>
      <c r="C12" s="474"/>
      <c r="D12" s="462"/>
      <c r="E12" s="458"/>
      <c r="F12" s="136"/>
      <c r="G12" s="136"/>
      <c r="H12" s="136"/>
      <c r="I12" s="136"/>
    </row>
    <row r="13" spans="1:9" ht="13.5" customHeight="1" x14ac:dyDescent="0.35">
      <c r="B13" s="460" t="s">
        <v>143</v>
      </c>
      <c r="C13" s="461">
        <v>2239.3399999999997</v>
      </c>
      <c r="D13" s="475">
        <v>2445.5509999999999</v>
      </c>
      <c r="E13" s="476">
        <v>2424.2040000000002</v>
      </c>
      <c r="F13" s="136">
        <v>2632.4929999999999</v>
      </c>
      <c r="G13" s="136">
        <v>2680.1190000000001</v>
      </c>
      <c r="H13" s="136">
        <v>2700.989</v>
      </c>
      <c r="I13" s="136">
        <v>2634.7559999999999</v>
      </c>
    </row>
    <row r="14" spans="1:9" ht="13.5" customHeight="1" thickBot="1" x14ac:dyDescent="0.4">
      <c r="B14" s="477" t="s">
        <v>363</v>
      </c>
      <c r="C14" s="478" t="s">
        <v>184</v>
      </c>
      <c r="D14" s="479" t="s">
        <v>184</v>
      </c>
      <c r="E14" s="480">
        <v>8.7110000000000003</v>
      </c>
      <c r="F14" s="481">
        <v>25.082000000000001</v>
      </c>
      <c r="G14" s="481">
        <v>19.006</v>
      </c>
      <c r="H14" s="481">
        <v>12.742000000000001</v>
      </c>
      <c r="I14" s="481">
        <v>19.940000000000001</v>
      </c>
    </row>
    <row r="15" spans="1:9" ht="15" customHeight="1" thickBot="1" x14ac:dyDescent="0.4">
      <c r="B15" s="482" t="s">
        <v>146</v>
      </c>
      <c r="C15" s="483">
        <v>2239.3399999999997</v>
      </c>
      <c r="D15" s="211">
        <v>2445.5509999999999</v>
      </c>
      <c r="E15" s="484">
        <v>2432.915</v>
      </c>
      <c r="F15" s="211">
        <v>2657.5749999999998</v>
      </c>
      <c r="G15" s="211">
        <v>2699.125</v>
      </c>
      <c r="H15" s="211">
        <v>2713.7310000000002</v>
      </c>
      <c r="I15" s="211">
        <v>2654.6959999999999</v>
      </c>
    </row>
    <row r="16" spans="1:9" ht="18" customHeight="1" x14ac:dyDescent="0.35">
      <c r="B16" s="308" t="s">
        <v>175</v>
      </c>
      <c r="E16" s="485"/>
    </row>
  </sheetData>
  <hyperlinks>
    <hyperlink ref="A1" location="Index!A1" display="Return to Index" xr:uid="{A9F8397E-7F94-4763-8423-08E3EFBB1867}"/>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E62E-8AA2-41EB-A31D-3F0921C629BD}">
  <dimension ref="A1:I17"/>
  <sheetViews>
    <sheetView showGridLines="0" workbookViewId="0"/>
  </sheetViews>
  <sheetFormatPr defaultRowHeight="14.5" x14ac:dyDescent="0.35"/>
  <cols>
    <col min="2" max="2" width="18.26953125" customWidth="1"/>
    <col min="3" max="9" width="9.54296875" customWidth="1"/>
  </cols>
  <sheetData>
    <row r="1" spans="1:9" x14ac:dyDescent="0.35">
      <c r="A1" s="6" t="s">
        <v>107</v>
      </c>
    </row>
    <row r="3" spans="1:9" x14ac:dyDescent="0.35">
      <c r="B3" s="164" t="s">
        <v>456</v>
      </c>
    </row>
    <row r="4" spans="1:9" ht="2.25" customHeight="1" x14ac:dyDescent="0.35">
      <c r="B4" s="164"/>
      <c r="C4" s="357"/>
      <c r="D4" s="357"/>
      <c r="E4" s="357"/>
      <c r="F4" s="357"/>
      <c r="G4" s="357"/>
      <c r="H4" s="357"/>
      <c r="I4" s="357"/>
    </row>
    <row r="5" spans="1:9" ht="39" customHeight="1" x14ac:dyDescent="0.35">
      <c r="B5" s="486" t="s">
        <v>110</v>
      </c>
      <c r="C5" s="442" t="s">
        <v>389</v>
      </c>
      <c r="D5" s="275" t="s">
        <v>457</v>
      </c>
      <c r="E5" s="359" t="s">
        <v>187</v>
      </c>
      <c r="F5" s="390" t="s">
        <v>426</v>
      </c>
      <c r="G5" s="277" t="s">
        <v>427</v>
      </c>
      <c r="H5" s="391" t="s">
        <v>428</v>
      </c>
      <c r="I5" s="359" t="s">
        <v>458</v>
      </c>
    </row>
    <row r="6" spans="1:9" ht="13.5" customHeight="1" x14ac:dyDescent="0.35">
      <c r="B6" s="170" t="s">
        <v>116</v>
      </c>
      <c r="C6" s="487">
        <v>842.11900000000003</v>
      </c>
      <c r="D6" s="488">
        <v>916.97199999999998</v>
      </c>
      <c r="E6" s="489">
        <v>852.27499999999998</v>
      </c>
      <c r="F6" s="206">
        <v>941.53800000000001</v>
      </c>
      <c r="G6" s="136">
        <v>1042.501</v>
      </c>
      <c r="H6" s="490">
        <v>1081.2329999999999</v>
      </c>
      <c r="I6" s="362">
        <v>961.72299999999996</v>
      </c>
    </row>
    <row r="7" spans="1:9" ht="13.5" customHeight="1" x14ac:dyDescent="0.35">
      <c r="B7" s="491" t="s">
        <v>113</v>
      </c>
      <c r="C7" s="492">
        <v>398.60599999999999</v>
      </c>
      <c r="D7" s="493">
        <v>390.96199999999999</v>
      </c>
      <c r="E7" s="494">
        <v>377.68900000000002</v>
      </c>
      <c r="F7" s="208">
        <v>463.1</v>
      </c>
      <c r="G7" s="136">
        <v>461.9</v>
      </c>
      <c r="H7" s="495">
        <v>455.8</v>
      </c>
      <c r="I7" s="496">
        <v>453</v>
      </c>
    </row>
    <row r="8" spans="1:9" ht="13.5" customHeight="1" x14ac:dyDescent="0.35">
      <c r="B8" s="168" t="s">
        <v>114</v>
      </c>
      <c r="C8" s="492">
        <v>242.78899999999999</v>
      </c>
      <c r="D8" s="493">
        <v>205.393</v>
      </c>
      <c r="E8" s="494">
        <v>234.04499999999999</v>
      </c>
      <c r="F8" s="208">
        <v>274.10000000000002</v>
      </c>
      <c r="G8" s="136">
        <v>270.89999999999998</v>
      </c>
      <c r="H8" s="495">
        <v>266.89999999999998</v>
      </c>
      <c r="I8" s="496">
        <v>236.8</v>
      </c>
    </row>
    <row r="9" spans="1:9" ht="13.5" customHeight="1" x14ac:dyDescent="0.35">
      <c r="B9" s="168" t="s">
        <v>117</v>
      </c>
      <c r="C9" s="492">
        <v>196.785</v>
      </c>
      <c r="D9" s="493">
        <v>269.99099999999999</v>
      </c>
      <c r="E9" s="494">
        <v>272.90199999999999</v>
      </c>
      <c r="F9" s="208">
        <v>294.89999999999998</v>
      </c>
      <c r="G9" s="136">
        <v>319.2</v>
      </c>
      <c r="H9" s="495">
        <v>321.7</v>
      </c>
      <c r="I9" s="496">
        <v>404.1</v>
      </c>
    </row>
    <row r="10" spans="1:9" ht="13.5" customHeight="1" x14ac:dyDescent="0.35">
      <c r="B10" s="168" t="s">
        <v>112</v>
      </c>
      <c r="C10" s="492">
        <v>335.66699999999997</v>
      </c>
      <c r="D10" s="493">
        <v>388.40100000000001</v>
      </c>
      <c r="E10" s="494">
        <v>402.755</v>
      </c>
      <c r="F10" s="208">
        <v>355.2</v>
      </c>
      <c r="G10" s="136">
        <v>283.7</v>
      </c>
      <c r="H10" s="495">
        <v>291.39999999999998</v>
      </c>
      <c r="I10" s="496">
        <v>290.89999999999998</v>
      </c>
    </row>
    <row r="11" spans="1:9" ht="13.5" customHeight="1" x14ac:dyDescent="0.35">
      <c r="B11" s="168" t="s">
        <v>118</v>
      </c>
      <c r="C11" s="492">
        <v>101.307</v>
      </c>
      <c r="D11" s="493">
        <v>119.509</v>
      </c>
      <c r="E11" s="494">
        <v>127.646</v>
      </c>
      <c r="F11" s="208">
        <v>123</v>
      </c>
      <c r="G11" s="294">
        <v>130</v>
      </c>
      <c r="H11" s="495">
        <v>126.3</v>
      </c>
      <c r="I11" s="496">
        <v>121.1</v>
      </c>
    </row>
    <row r="12" spans="1:9" ht="13.5" customHeight="1" x14ac:dyDescent="0.35">
      <c r="B12" s="168" t="s">
        <v>120</v>
      </c>
      <c r="C12" s="492">
        <v>85.611000000000004</v>
      </c>
      <c r="D12" s="493">
        <v>100</v>
      </c>
      <c r="E12" s="494">
        <v>101.494</v>
      </c>
      <c r="F12" s="208">
        <v>118.2</v>
      </c>
      <c r="G12" s="136">
        <v>116.5</v>
      </c>
      <c r="H12" s="495">
        <v>113.5</v>
      </c>
      <c r="I12" s="496">
        <v>122.3</v>
      </c>
    </row>
    <row r="13" spans="1:9" ht="13.5" customHeight="1" x14ac:dyDescent="0.35">
      <c r="B13" s="168" t="s">
        <v>122</v>
      </c>
      <c r="C13" s="492">
        <v>20.504000000000001</v>
      </c>
      <c r="D13" s="493">
        <v>32.506999999999998</v>
      </c>
      <c r="E13" s="497">
        <v>33.927</v>
      </c>
      <c r="F13" s="208">
        <v>40</v>
      </c>
      <c r="G13" s="136">
        <v>38</v>
      </c>
      <c r="H13" s="495">
        <v>30.3</v>
      </c>
      <c r="I13" s="496">
        <v>30.3</v>
      </c>
    </row>
    <row r="14" spans="1:9" ht="13.5" customHeight="1" x14ac:dyDescent="0.35">
      <c r="B14" s="168" t="s">
        <v>121</v>
      </c>
      <c r="C14" s="492">
        <v>13.035</v>
      </c>
      <c r="D14" s="493">
        <v>14</v>
      </c>
      <c r="E14" s="494">
        <v>14.882999999999999</v>
      </c>
      <c r="F14" s="208">
        <v>20</v>
      </c>
      <c r="G14" s="136">
        <v>13</v>
      </c>
      <c r="H14" s="495">
        <v>11</v>
      </c>
      <c r="I14" s="496">
        <v>12</v>
      </c>
    </row>
    <row r="15" spans="1:9" ht="13.5" customHeight="1" thickBot="1" x14ac:dyDescent="0.4">
      <c r="B15" s="168" t="s">
        <v>119</v>
      </c>
      <c r="C15" s="498">
        <v>2.9169999999999998</v>
      </c>
      <c r="D15" s="499">
        <v>7.8159999999999998</v>
      </c>
      <c r="E15" s="494">
        <v>6.5880000000000001</v>
      </c>
      <c r="F15" s="208">
        <v>2.399</v>
      </c>
      <c r="G15" s="136">
        <v>4.08</v>
      </c>
      <c r="H15" s="500">
        <v>2.81</v>
      </c>
      <c r="I15" s="496">
        <v>2.59</v>
      </c>
    </row>
    <row r="16" spans="1:9" ht="23.5" thickBot="1" x14ac:dyDescent="0.4">
      <c r="B16" s="501" t="s">
        <v>115</v>
      </c>
      <c r="C16" s="502">
        <v>2239.3399999999992</v>
      </c>
      <c r="D16" s="503">
        <v>2445.5509999999999</v>
      </c>
      <c r="E16" s="504">
        <v>2424.2040000000006</v>
      </c>
      <c r="F16" s="503">
        <v>2632.4369999999994</v>
      </c>
      <c r="G16" s="503">
        <v>2679.7809999999995</v>
      </c>
      <c r="H16" s="503">
        <v>2700.9430000000002</v>
      </c>
      <c r="I16" s="503">
        <v>2634.8130000000006</v>
      </c>
    </row>
    <row r="17" spans="2:9" ht="18" customHeight="1" x14ac:dyDescent="0.35">
      <c r="B17" s="184" t="s">
        <v>175</v>
      </c>
      <c r="C17" s="184"/>
      <c r="D17" s="184"/>
      <c r="E17" s="184"/>
      <c r="F17" s="184"/>
      <c r="G17" s="357"/>
      <c r="H17" s="357"/>
      <c r="I17" s="184"/>
    </row>
  </sheetData>
  <hyperlinks>
    <hyperlink ref="A1" location="Index!A1" display="Return to Index" xr:uid="{AA826206-202C-44FA-945D-8A93B3CE33F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7E84-2554-4062-AB10-67B8F069E15F}">
  <dimension ref="A1:E26"/>
  <sheetViews>
    <sheetView showGridLines="0" workbookViewId="0">
      <selection activeCell="H34" sqref="H34"/>
    </sheetView>
  </sheetViews>
  <sheetFormatPr defaultColWidth="8.81640625" defaultRowHeight="11.5" x14ac:dyDescent="0.25"/>
  <cols>
    <col min="1" max="1" width="8.81640625" style="2"/>
    <col min="2" max="2" width="41.453125" style="2" customWidth="1"/>
    <col min="3" max="5" width="14.54296875" style="2" customWidth="1"/>
    <col min="6" max="16384" width="8.81640625" style="2"/>
  </cols>
  <sheetData>
    <row r="1" spans="1:5" x14ac:dyDescent="0.25">
      <c r="A1" s="6" t="s">
        <v>107</v>
      </c>
    </row>
    <row r="3" spans="1:5" x14ac:dyDescent="0.25">
      <c r="B3" s="7" t="s">
        <v>123</v>
      </c>
    </row>
    <row r="4" spans="1:5" ht="1.9" customHeight="1" x14ac:dyDescent="0.25"/>
    <row r="5" spans="1:5" x14ac:dyDescent="0.25">
      <c r="B5" s="11" t="s">
        <v>110</v>
      </c>
      <c r="C5" s="12" t="s">
        <v>124</v>
      </c>
      <c r="D5" s="12" t="s">
        <v>125</v>
      </c>
      <c r="E5" s="13" t="s">
        <v>126</v>
      </c>
    </row>
    <row r="6" spans="1:5" ht="23" x14ac:dyDescent="0.25">
      <c r="B6" s="14"/>
      <c r="C6" s="15" t="s">
        <v>127</v>
      </c>
      <c r="D6" s="15" t="s">
        <v>127</v>
      </c>
      <c r="E6" s="16" t="s">
        <v>127</v>
      </c>
    </row>
    <row r="7" spans="1:5" ht="14.5" customHeight="1" x14ac:dyDescent="0.25">
      <c r="B7" s="17" t="s">
        <v>128</v>
      </c>
      <c r="C7" s="18"/>
      <c r="D7" s="19"/>
      <c r="E7" s="20"/>
    </row>
    <row r="8" spans="1:5" ht="13.9" customHeight="1" x14ac:dyDescent="0.25">
      <c r="B8" s="21" t="s">
        <v>129</v>
      </c>
      <c r="C8" s="22">
        <v>14357.832999999999</v>
      </c>
      <c r="D8" s="22">
        <v>1789.4770000000003</v>
      </c>
      <c r="E8" s="23">
        <v>9.644999999999996</v>
      </c>
    </row>
    <row r="9" spans="1:5" ht="13.9" customHeight="1" x14ac:dyDescent="0.25">
      <c r="B9" s="24" t="s">
        <v>130</v>
      </c>
      <c r="C9" s="22"/>
      <c r="D9" s="22"/>
      <c r="E9" s="23"/>
    </row>
    <row r="10" spans="1:5" ht="13.9" customHeight="1" x14ac:dyDescent="0.25">
      <c r="B10" s="25" t="s">
        <v>131</v>
      </c>
      <c r="C10" s="22">
        <v>1264.4760000000001</v>
      </c>
      <c r="D10" s="22">
        <v>180.41499999999999</v>
      </c>
      <c r="E10" s="23">
        <v>28.321999999999999</v>
      </c>
    </row>
    <row r="11" spans="1:5" ht="14.5" customHeight="1" x14ac:dyDescent="0.25">
      <c r="B11" s="26" t="s">
        <v>132</v>
      </c>
      <c r="C11" s="27">
        <v>15622.308999999999</v>
      </c>
      <c r="D11" s="27">
        <v>1969.8920000000003</v>
      </c>
      <c r="E11" s="28">
        <v>37.966999999999999</v>
      </c>
    </row>
    <row r="12" spans="1:5" ht="27" customHeight="1" x14ac:dyDescent="0.25">
      <c r="B12" s="29" t="s">
        <v>133</v>
      </c>
      <c r="C12" s="30">
        <v>823.95799999999997</v>
      </c>
      <c r="D12" s="31">
        <v>0</v>
      </c>
      <c r="E12" s="31">
        <v>0</v>
      </c>
    </row>
    <row r="13" spans="1:5" ht="13.9" customHeight="1" x14ac:dyDescent="0.3">
      <c r="B13" s="32" t="s">
        <v>134</v>
      </c>
      <c r="C13" s="30"/>
      <c r="D13" s="31"/>
      <c r="E13" s="31"/>
    </row>
    <row r="14" spans="1:5" ht="13.9" customHeight="1" x14ac:dyDescent="0.25">
      <c r="B14" s="33" t="s">
        <v>135</v>
      </c>
      <c r="C14" s="34">
        <v>113.80200000000001</v>
      </c>
      <c r="D14" s="31">
        <v>0</v>
      </c>
      <c r="E14" s="31">
        <v>0</v>
      </c>
    </row>
    <row r="15" spans="1:5" ht="13.9" customHeight="1" x14ac:dyDescent="0.25">
      <c r="B15" s="33" t="s">
        <v>136</v>
      </c>
      <c r="C15" s="34">
        <v>710.15599999999995</v>
      </c>
      <c r="D15" s="31">
        <v>0</v>
      </c>
      <c r="E15" s="31">
        <v>0</v>
      </c>
    </row>
    <row r="16" spans="1:5" ht="14.5" customHeight="1" x14ac:dyDescent="0.25">
      <c r="B16" s="26" t="s">
        <v>137</v>
      </c>
      <c r="C16" s="34"/>
      <c r="D16" s="35"/>
      <c r="E16" s="31"/>
    </row>
    <row r="17" spans="2:5" ht="13.9" customHeight="1" x14ac:dyDescent="0.25">
      <c r="B17" s="21" t="s">
        <v>138</v>
      </c>
      <c r="C17" s="30">
        <v>0</v>
      </c>
      <c r="D17" s="36">
        <v>49.448</v>
      </c>
      <c r="E17" s="31">
        <v>0</v>
      </c>
    </row>
    <row r="18" spans="2:5" ht="13.9" customHeight="1" thickBot="1" x14ac:dyDescent="0.3">
      <c r="B18" s="37" t="s">
        <v>139</v>
      </c>
      <c r="C18" s="38">
        <v>0</v>
      </c>
      <c r="D18" s="39">
        <v>220</v>
      </c>
      <c r="E18" s="31">
        <v>0</v>
      </c>
    </row>
    <row r="19" spans="2:5" ht="14.5" customHeight="1" thickBot="1" x14ac:dyDescent="0.3">
      <c r="B19" s="40" t="s">
        <v>140</v>
      </c>
      <c r="C19" s="41">
        <v>16332.465</v>
      </c>
      <c r="D19" s="41">
        <v>2239.34</v>
      </c>
      <c r="E19" s="47">
        <v>37.966999999999999</v>
      </c>
    </row>
    <row r="20" spans="2:5" ht="13.9" customHeight="1" x14ac:dyDescent="0.25">
      <c r="B20" s="24" t="s">
        <v>141</v>
      </c>
      <c r="C20" s="42"/>
      <c r="D20" s="42"/>
      <c r="E20" s="43"/>
    </row>
    <row r="21" spans="2:5" ht="14.5" customHeight="1" x14ac:dyDescent="0.25">
      <c r="B21" s="44" t="s">
        <v>142</v>
      </c>
      <c r="C21" s="45"/>
      <c r="D21" s="42"/>
      <c r="E21" s="43"/>
    </row>
    <row r="22" spans="2:5" ht="13.9" customHeight="1" x14ac:dyDescent="0.25">
      <c r="B22" s="21" t="s">
        <v>143</v>
      </c>
      <c r="C22" s="22">
        <v>16277.338000000002</v>
      </c>
      <c r="D22" s="22">
        <v>2239.3399999999997</v>
      </c>
      <c r="E22" s="23">
        <v>32.334000000000003</v>
      </c>
    </row>
    <row r="23" spans="2:5" ht="13.9" customHeight="1" x14ac:dyDescent="0.25">
      <c r="B23" s="21" t="s">
        <v>144</v>
      </c>
      <c r="C23" s="22">
        <v>55.127000000000002</v>
      </c>
      <c r="D23" s="22">
        <v>0</v>
      </c>
      <c r="E23" s="23">
        <v>0</v>
      </c>
    </row>
    <row r="24" spans="2:5" ht="13.9" customHeight="1" thickBot="1" x14ac:dyDescent="0.3">
      <c r="B24" s="21" t="s">
        <v>145</v>
      </c>
      <c r="C24" s="22">
        <v>0</v>
      </c>
      <c r="D24" s="22">
        <v>0</v>
      </c>
      <c r="E24" s="23">
        <v>5.633</v>
      </c>
    </row>
    <row r="25" spans="2:5" ht="14.5" customHeight="1" thickBot="1" x14ac:dyDescent="0.3">
      <c r="B25" s="46" t="s">
        <v>146</v>
      </c>
      <c r="C25" s="47">
        <v>16332.465000000002</v>
      </c>
      <c r="D25" s="47">
        <v>2239.3399999999997</v>
      </c>
      <c r="E25" s="48">
        <v>37.967000000000006</v>
      </c>
    </row>
    <row r="26" spans="2:5" ht="18" customHeight="1" x14ac:dyDescent="0.25">
      <c r="B26" s="49" t="s">
        <v>147</v>
      </c>
      <c r="C26" s="50"/>
      <c r="D26" s="50"/>
      <c r="E26" s="51"/>
    </row>
  </sheetData>
  <hyperlinks>
    <hyperlink ref="A1" location="Index!A1" display="Return to Index" xr:uid="{E7ED4EDC-556F-4425-B4F8-CB7A57DC3992}"/>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F013-58DB-4496-8172-FDCBCCC9B645}">
  <dimension ref="A1:G17"/>
  <sheetViews>
    <sheetView showGridLines="0" workbookViewId="0"/>
  </sheetViews>
  <sheetFormatPr defaultRowHeight="14.5" x14ac:dyDescent="0.35"/>
  <cols>
    <col min="2" max="2" width="16.54296875" customWidth="1"/>
    <col min="3" max="7" width="13.7265625" customWidth="1"/>
  </cols>
  <sheetData>
    <row r="1" spans="1:7" x14ac:dyDescent="0.35">
      <c r="A1" s="6" t="s">
        <v>107</v>
      </c>
    </row>
    <row r="3" spans="1:7" x14ac:dyDescent="0.35">
      <c r="B3" s="941" t="s">
        <v>459</v>
      </c>
      <c r="C3" s="941"/>
      <c r="D3" s="941"/>
      <c r="E3" s="941"/>
    </row>
    <row r="4" spans="1:7" ht="2.25" customHeight="1" x14ac:dyDescent="0.35"/>
    <row r="5" spans="1:7" ht="63" customHeight="1" x14ac:dyDescent="0.35">
      <c r="B5" s="506"/>
      <c r="C5" s="359" t="s">
        <v>460</v>
      </c>
      <c r="D5" s="507" t="s">
        <v>461</v>
      </c>
      <c r="E5" s="507" t="s">
        <v>462</v>
      </c>
      <c r="F5" s="275" t="s">
        <v>463</v>
      </c>
      <c r="G5" s="275" t="s">
        <v>464</v>
      </c>
    </row>
    <row r="6" spans="1:7" ht="13.5" customHeight="1" x14ac:dyDescent="0.35">
      <c r="B6" s="170" t="s">
        <v>116</v>
      </c>
      <c r="C6" s="508">
        <v>2.6790349105534337</v>
      </c>
      <c r="D6" s="509">
        <v>10.473497404006926</v>
      </c>
      <c r="E6" s="510">
        <v>10.723199700914881</v>
      </c>
      <c r="F6" s="511">
        <v>3.7152961963585618</v>
      </c>
      <c r="G6" s="511">
        <v>-11.053121760064668</v>
      </c>
    </row>
    <row r="7" spans="1:7" ht="13.5" customHeight="1" x14ac:dyDescent="0.35">
      <c r="B7" s="491" t="s">
        <v>113</v>
      </c>
      <c r="C7" s="512">
        <v>18.451409599909972</v>
      </c>
      <c r="D7" s="513">
        <v>22.614108433128845</v>
      </c>
      <c r="E7" s="514">
        <v>-0.25912329950335683</v>
      </c>
      <c r="F7" s="511">
        <v>-1.3206321714656779</v>
      </c>
      <c r="G7" s="511">
        <v>-0.61430451952611043</v>
      </c>
    </row>
    <row r="8" spans="1:7" ht="13.5" customHeight="1" x14ac:dyDescent="0.35">
      <c r="B8" s="168" t="s">
        <v>114</v>
      </c>
      <c r="C8" s="512">
        <v>33.451480819696883</v>
      </c>
      <c r="D8" s="513">
        <v>17.114230169411883</v>
      </c>
      <c r="E8" s="514">
        <v>-1.1674571324334349</v>
      </c>
      <c r="F8" s="511">
        <v>-1.4765596160944998</v>
      </c>
      <c r="G8" s="511">
        <v>-11.277632071937044</v>
      </c>
    </row>
    <row r="9" spans="1:7" ht="13.5" customHeight="1" x14ac:dyDescent="0.35">
      <c r="B9" s="168" t="s">
        <v>117</v>
      </c>
      <c r="C9" s="512">
        <v>9.2258630843250309</v>
      </c>
      <c r="D9" s="513">
        <v>8.0607690672842232</v>
      </c>
      <c r="E9" s="514">
        <v>8.2400813835198417</v>
      </c>
      <c r="F9" s="511">
        <v>0.78320802005012524</v>
      </c>
      <c r="G9" s="511">
        <v>25.613926018029233</v>
      </c>
    </row>
    <row r="10" spans="1:7" ht="13.5" customHeight="1" x14ac:dyDescent="0.35">
      <c r="B10" s="168" t="s">
        <v>112</v>
      </c>
      <c r="C10" s="512">
        <v>-8.5481242324298901</v>
      </c>
      <c r="D10" s="513">
        <v>-11.807426351007438</v>
      </c>
      <c r="E10" s="514">
        <v>-20.129504504504506</v>
      </c>
      <c r="F10" s="511">
        <v>2.7141346492774021</v>
      </c>
      <c r="G10" s="511">
        <v>-0.17158544955387783</v>
      </c>
    </row>
    <row r="11" spans="1:7" ht="13.5" customHeight="1" x14ac:dyDescent="0.35">
      <c r="B11" s="168" t="s">
        <v>118</v>
      </c>
      <c r="C11" s="512">
        <v>2.9211189115464107</v>
      </c>
      <c r="D11" s="513">
        <v>-3.6397536938094421</v>
      </c>
      <c r="E11" s="514">
        <v>5.9349593495935054</v>
      </c>
      <c r="F11" s="511">
        <v>-3.0698388334612541</v>
      </c>
      <c r="G11" s="511">
        <v>-4.1171813143309599</v>
      </c>
    </row>
    <row r="12" spans="1:7" ht="13.5" customHeight="1" x14ac:dyDescent="0.35">
      <c r="B12" s="168" t="s">
        <v>120</v>
      </c>
      <c r="C12" s="512">
        <v>18.200000000000003</v>
      </c>
      <c r="D12" s="513">
        <v>16.460086310520822</v>
      </c>
      <c r="E12" s="514">
        <v>-1.4382402707275828</v>
      </c>
      <c r="F12" s="511">
        <v>-2.5751072961373391</v>
      </c>
      <c r="G12" s="511">
        <v>7.7533039647577073</v>
      </c>
    </row>
    <row r="13" spans="1:7" ht="13.5" customHeight="1" x14ac:dyDescent="0.35">
      <c r="B13" s="168" t="s">
        <v>122</v>
      </c>
      <c r="C13" s="512">
        <v>23.050419909557949</v>
      </c>
      <c r="D13" s="513">
        <v>17.900197482830784</v>
      </c>
      <c r="E13" s="514">
        <v>-5</v>
      </c>
      <c r="F13" s="511">
        <v>-20.263157894736842</v>
      </c>
      <c r="G13" s="511">
        <v>0</v>
      </c>
    </row>
    <row r="14" spans="1:7" ht="13.5" customHeight="1" x14ac:dyDescent="0.35">
      <c r="B14" s="168" t="s">
        <v>121</v>
      </c>
      <c r="C14" s="512">
        <v>42.857142857142854</v>
      </c>
      <c r="D14" s="513">
        <v>34.381509104347252</v>
      </c>
      <c r="E14" s="514">
        <v>-35</v>
      </c>
      <c r="F14" s="511">
        <v>-15.384615384615385</v>
      </c>
      <c r="G14" s="511">
        <v>9.0909090909090917</v>
      </c>
    </row>
    <row r="15" spans="1:7" ht="13.5" customHeight="1" thickBot="1" x14ac:dyDescent="0.4">
      <c r="B15" s="168" t="s">
        <v>119</v>
      </c>
      <c r="C15" s="512">
        <v>-69.306550665301941</v>
      </c>
      <c r="D15" s="515">
        <v>-63.585306618093504</v>
      </c>
      <c r="E15" s="514">
        <v>70.070862859524809</v>
      </c>
      <c r="F15" s="511">
        <v>-31.127450980392158</v>
      </c>
      <c r="G15" s="511">
        <v>-7.8291814946619285</v>
      </c>
    </row>
    <row r="16" spans="1:7" ht="23.5" thickBot="1" x14ac:dyDescent="0.4">
      <c r="B16" s="501" t="s">
        <v>115</v>
      </c>
      <c r="C16" s="516">
        <v>7.6418770248504133</v>
      </c>
      <c r="D16" s="517">
        <v>8.5897473974961986</v>
      </c>
      <c r="E16" s="518">
        <v>1.7984855857898996</v>
      </c>
      <c r="F16" s="518">
        <v>0.78969139642383912</v>
      </c>
      <c r="G16" s="518">
        <v>-2.4484041314459302</v>
      </c>
    </row>
    <row r="17" spans="2:2" ht="18" customHeight="1" x14ac:dyDescent="0.35">
      <c r="B17" s="184" t="s">
        <v>175</v>
      </c>
    </row>
  </sheetData>
  <mergeCells count="1">
    <mergeCell ref="B3:E3"/>
  </mergeCells>
  <hyperlinks>
    <hyperlink ref="A1" location="Index!A1" display="Return to Index" xr:uid="{D9F7716D-9F9C-4DE5-9449-635A8E4705B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9A2D0-7650-44A1-8403-E8DF847874CA}">
  <dimension ref="A1:H19"/>
  <sheetViews>
    <sheetView showGridLines="0" workbookViewId="0"/>
  </sheetViews>
  <sheetFormatPr defaultRowHeight="14.5" x14ac:dyDescent="0.35"/>
  <cols>
    <col min="2" max="2" width="19.453125" customWidth="1"/>
    <col min="3" max="4" width="10.7265625" customWidth="1"/>
    <col min="5" max="5" width="12.26953125" customWidth="1"/>
    <col min="6" max="8" width="10.7265625" customWidth="1"/>
  </cols>
  <sheetData>
    <row r="1" spans="1:8" x14ac:dyDescent="0.35">
      <c r="A1" s="6" t="s">
        <v>107</v>
      </c>
    </row>
    <row r="3" spans="1:8" x14ac:dyDescent="0.35">
      <c r="B3" s="164" t="s">
        <v>465</v>
      </c>
    </row>
    <row r="4" spans="1:8" ht="2.25" customHeight="1" x14ac:dyDescent="0.35">
      <c r="B4" s="164"/>
      <c r="C4" s="164"/>
      <c r="D4" s="164"/>
      <c r="E4" s="164"/>
      <c r="F4" s="164"/>
      <c r="G4" s="164"/>
      <c r="H4" s="164"/>
    </row>
    <row r="5" spans="1:8" ht="12" customHeight="1" x14ac:dyDescent="0.35">
      <c r="B5" s="389" t="s">
        <v>110</v>
      </c>
      <c r="C5" s="427"/>
      <c r="D5" s="427"/>
      <c r="E5" s="427"/>
      <c r="F5" s="427"/>
      <c r="G5" s="427"/>
      <c r="H5" s="427"/>
    </row>
    <row r="6" spans="1:8" ht="60" customHeight="1" x14ac:dyDescent="0.35">
      <c r="B6" s="428"/>
      <c r="C6" s="342" t="s">
        <v>466</v>
      </c>
      <c r="D6" s="342" t="s">
        <v>467</v>
      </c>
      <c r="E6" s="342" t="s">
        <v>468</v>
      </c>
      <c r="F6" s="416" t="s">
        <v>469</v>
      </c>
      <c r="G6" s="416" t="s">
        <v>470</v>
      </c>
      <c r="H6" s="416" t="s">
        <v>471</v>
      </c>
    </row>
    <row r="7" spans="1:8" ht="13.5" customHeight="1" x14ac:dyDescent="0.35">
      <c r="B7" s="519" t="s">
        <v>113</v>
      </c>
      <c r="C7" s="449">
        <v>530.31200000000001</v>
      </c>
      <c r="D7" s="520">
        <v>445.13600000000002</v>
      </c>
      <c r="E7" s="521">
        <v>83.938511668602629</v>
      </c>
      <c r="F7" s="208">
        <v>354</v>
      </c>
      <c r="G7" s="91">
        <v>463.089</v>
      </c>
      <c r="H7" s="522">
        <v>17.591278530001233</v>
      </c>
    </row>
    <row r="8" spans="1:8" ht="13.5" customHeight="1" x14ac:dyDescent="0.35">
      <c r="B8" s="343" t="s">
        <v>119</v>
      </c>
      <c r="C8" s="449">
        <v>2.375</v>
      </c>
      <c r="D8" s="520">
        <v>1.8939999999999999</v>
      </c>
      <c r="E8" s="521">
        <v>79.747368421052627</v>
      </c>
      <c r="F8" s="208">
        <v>1.03</v>
      </c>
      <c r="G8" s="91">
        <v>2.399</v>
      </c>
      <c r="H8" s="522">
        <v>9.1130381402868471E-2</v>
      </c>
    </row>
    <row r="9" spans="1:8" ht="13.5" customHeight="1" x14ac:dyDescent="0.35">
      <c r="B9" s="343" t="s">
        <v>121</v>
      </c>
      <c r="C9" s="449">
        <v>19.797000000000001</v>
      </c>
      <c r="D9" s="520">
        <v>16.917000000000002</v>
      </c>
      <c r="E9" s="521">
        <v>85.452341263827861</v>
      </c>
      <c r="F9" s="208">
        <v>19</v>
      </c>
      <c r="G9" s="91">
        <v>20.015000000000001</v>
      </c>
      <c r="H9" s="522">
        <v>0.76030620415940497</v>
      </c>
    </row>
    <row r="10" spans="1:8" ht="13.5" customHeight="1" x14ac:dyDescent="0.35">
      <c r="B10" s="519" t="s">
        <v>472</v>
      </c>
      <c r="C10" s="449">
        <v>1366.4939999999999</v>
      </c>
      <c r="D10" s="520">
        <v>1189.1500000000001</v>
      </c>
      <c r="E10" s="521">
        <v>87.021970092806853</v>
      </c>
      <c r="F10" s="208">
        <v>605</v>
      </c>
      <c r="G10" s="91">
        <v>941.53700000000003</v>
      </c>
      <c r="H10" s="522">
        <v>35.765996629809329</v>
      </c>
    </row>
    <row r="11" spans="1:8" ht="13.5" customHeight="1" x14ac:dyDescent="0.35">
      <c r="B11" s="519" t="s">
        <v>112</v>
      </c>
      <c r="C11" s="449">
        <v>732.47199999999998</v>
      </c>
      <c r="D11" s="520">
        <v>452.24799999999999</v>
      </c>
      <c r="E11" s="521">
        <v>61.742701427494836</v>
      </c>
      <c r="F11" s="208">
        <v>282.36900000000003</v>
      </c>
      <c r="G11" s="91">
        <v>355.17399999999998</v>
      </c>
      <c r="H11" s="522">
        <v>13.491930839675867</v>
      </c>
    </row>
    <row r="12" spans="1:8" ht="13.5" customHeight="1" x14ac:dyDescent="0.35">
      <c r="B12" s="519" t="s">
        <v>118</v>
      </c>
      <c r="C12" s="449">
        <v>211.49100000000001</v>
      </c>
      <c r="D12" s="520">
        <v>99.033999999999992</v>
      </c>
      <c r="E12" s="521">
        <v>46.82657890879517</v>
      </c>
      <c r="F12" s="208">
        <v>110</v>
      </c>
      <c r="G12" s="91">
        <v>123.032</v>
      </c>
      <c r="H12" s="522">
        <v>4.6735944496697428</v>
      </c>
    </row>
    <row r="13" spans="1:8" ht="13.5" customHeight="1" x14ac:dyDescent="0.35">
      <c r="B13" s="519" t="s">
        <v>117</v>
      </c>
      <c r="C13" s="449">
        <v>431.57600000000002</v>
      </c>
      <c r="D13" s="520">
        <v>343.78300000000002</v>
      </c>
      <c r="E13" s="521">
        <v>79.657580588355231</v>
      </c>
      <c r="F13" s="208">
        <v>155</v>
      </c>
      <c r="G13" s="91">
        <v>294.86599999999999</v>
      </c>
      <c r="H13" s="522">
        <v>11.201021693513219</v>
      </c>
    </row>
    <row r="14" spans="1:8" ht="13.5" customHeight="1" x14ac:dyDescent="0.35">
      <c r="B14" s="519" t="s">
        <v>120</v>
      </c>
      <c r="C14" s="449">
        <v>230.43100000000001</v>
      </c>
      <c r="D14" s="520">
        <v>151.18799999999999</v>
      </c>
      <c r="E14" s="521">
        <v>65.610963802613355</v>
      </c>
      <c r="F14" s="208">
        <v>117.73099999999999</v>
      </c>
      <c r="G14" s="91">
        <v>118.23099999999999</v>
      </c>
      <c r="H14" s="522">
        <v>4.4912197264037275</v>
      </c>
    </row>
    <row r="15" spans="1:8" ht="13.5" customHeight="1" x14ac:dyDescent="0.35">
      <c r="B15" s="519" t="s">
        <v>114</v>
      </c>
      <c r="C15" s="449">
        <v>534.91099999999994</v>
      </c>
      <c r="D15" s="520">
        <v>363.68599999999998</v>
      </c>
      <c r="E15" s="521">
        <v>67.990002075111562</v>
      </c>
      <c r="F15" s="208">
        <v>160.505</v>
      </c>
      <c r="G15" s="91">
        <v>274.149</v>
      </c>
      <c r="H15" s="522">
        <v>10.4140487416486</v>
      </c>
    </row>
    <row r="16" spans="1:8" ht="13.5" customHeight="1" thickBot="1" x14ac:dyDescent="0.4">
      <c r="B16" s="519" t="s">
        <v>122</v>
      </c>
      <c r="C16" s="449">
        <v>71.302000000000007</v>
      </c>
      <c r="D16" s="520">
        <v>48.923999999999999</v>
      </c>
      <c r="E16" s="521">
        <v>68.615186109786535</v>
      </c>
      <c r="F16" s="208">
        <v>40</v>
      </c>
      <c r="G16" s="91">
        <v>40</v>
      </c>
      <c r="H16" s="522">
        <v>1.519472803716023</v>
      </c>
    </row>
    <row r="17" spans="2:8" ht="15" thickBot="1" x14ac:dyDescent="0.4">
      <c r="B17" s="434" t="s">
        <v>192</v>
      </c>
      <c r="C17" s="523">
        <v>4131.1610000000001</v>
      </c>
      <c r="D17" s="523">
        <v>3111.9600000000005</v>
      </c>
      <c r="E17" s="524">
        <v>75.328945059270268</v>
      </c>
      <c r="F17" s="423">
        <v>1844.6349999999998</v>
      </c>
      <c r="G17" s="423">
        <v>2632.4919999999997</v>
      </c>
      <c r="H17" s="435">
        <v>100</v>
      </c>
    </row>
    <row r="18" spans="2:8" ht="24.5" thickBot="1" x14ac:dyDescent="0.4">
      <c r="B18" s="525" t="s">
        <v>473</v>
      </c>
      <c r="C18" s="526">
        <v>156.92966968180721</v>
      </c>
      <c r="D18" s="526">
        <v>118.21346465630288</v>
      </c>
      <c r="E18" s="527" t="s">
        <v>184</v>
      </c>
      <c r="F18" s="526">
        <v>70.071817882067634</v>
      </c>
      <c r="G18" s="526">
        <v>100</v>
      </c>
      <c r="H18" s="528" t="s">
        <v>184</v>
      </c>
    </row>
    <row r="19" spans="2:8" ht="18" customHeight="1" x14ac:dyDescent="0.35">
      <c r="B19" s="308" t="s">
        <v>175</v>
      </c>
      <c r="C19" s="357"/>
      <c r="D19" s="357"/>
      <c r="E19" s="357"/>
      <c r="F19" s="357"/>
      <c r="G19" s="357"/>
      <c r="H19" s="357"/>
    </row>
  </sheetData>
  <hyperlinks>
    <hyperlink ref="A1" location="Index!A1" display="Return to Index" xr:uid="{D96A787E-8C5F-421C-BA44-3369FA256C58}"/>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D36A0-AF4F-4F93-A8F3-DE8D0400133E}">
  <dimension ref="A1:H14"/>
  <sheetViews>
    <sheetView showGridLines="0" workbookViewId="0"/>
  </sheetViews>
  <sheetFormatPr defaultRowHeight="14.5" x14ac:dyDescent="0.35"/>
  <cols>
    <col min="2" max="2" width="19.453125" customWidth="1"/>
    <col min="3" max="4" width="10.7265625" customWidth="1"/>
    <col min="5" max="5" width="12.26953125" customWidth="1"/>
    <col min="6" max="8" width="10.7265625" customWidth="1"/>
  </cols>
  <sheetData>
    <row r="1" spans="1:8" x14ac:dyDescent="0.35">
      <c r="A1" s="6" t="s">
        <v>107</v>
      </c>
    </row>
    <row r="3" spans="1:8" x14ac:dyDescent="0.35">
      <c r="B3" s="164" t="s">
        <v>474</v>
      </c>
    </row>
    <row r="4" spans="1:8" ht="2.25" customHeight="1" x14ac:dyDescent="0.35">
      <c r="B4" s="164"/>
    </row>
    <row r="5" spans="1:8" ht="70.5" customHeight="1" thickBot="1" x14ac:dyDescent="0.4">
      <c r="B5" s="389" t="s">
        <v>110</v>
      </c>
      <c r="C5" s="342" t="s">
        <v>466</v>
      </c>
      <c r="D5" s="342" t="s">
        <v>467</v>
      </c>
      <c r="E5" s="342" t="s">
        <v>468</v>
      </c>
      <c r="F5" s="529" t="s">
        <v>469</v>
      </c>
      <c r="G5" s="529" t="s">
        <v>470</v>
      </c>
      <c r="H5" s="529" t="s">
        <v>471</v>
      </c>
    </row>
    <row r="6" spans="1:8" x14ac:dyDescent="0.35">
      <c r="B6" s="530" t="s">
        <v>201</v>
      </c>
      <c r="C6" s="531">
        <v>4131.1610000000001</v>
      </c>
      <c r="D6" s="531">
        <v>3111.9600000000005</v>
      </c>
      <c r="E6" s="532">
        <v>75.328945059270268</v>
      </c>
      <c r="F6" s="533">
        <v>1844.6349999999998</v>
      </c>
      <c r="G6" s="533">
        <v>2632.4919999999997</v>
      </c>
      <c r="H6" s="533">
        <v>100</v>
      </c>
    </row>
    <row r="7" spans="1:8" ht="24.5" thickBot="1" x14ac:dyDescent="0.4">
      <c r="B7" s="534" t="s">
        <v>473</v>
      </c>
      <c r="C7" s="535">
        <v>156.92966968180721</v>
      </c>
      <c r="D7" s="535">
        <v>118.21346465630288</v>
      </c>
      <c r="E7" s="536" t="s">
        <v>184</v>
      </c>
      <c r="F7" s="535">
        <v>70.071817882067634</v>
      </c>
      <c r="G7" s="535">
        <v>100</v>
      </c>
      <c r="H7" s="537" t="s">
        <v>184</v>
      </c>
    </row>
    <row r="8" spans="1:8" x14ac:dyDescent="0.35">
      <c r="B8" s="530" t="s">
        <v>202</v>
      </c>
      <c r="C8" s="531">
        <v>5142.6290000000008</v>
      </c>
      <c r="D8" s="531">
        <v>3348.145</v>
      </c>
      <c r="E8" s="532">
        <v>65.105707605973507</v>
      </c>
      <c r="F8" s="533">
        <v>1693.8009999999999</v>
      </c>
      <c r="G8" s="533">
        <v>2680.1190000000001</v>
      </c>
      <c r="H8" s="533">
        <v>99.999999999999986</v>
      </c>
    </row>
    <row r="9" spans="1:8" ht="24.5" thickBot="1" x14ac:dyDescent="0.4">
      <c r="B9" s="534" t="s">
        <v>473</v>
      </c>
      <c r="C9" s="535">
        <v>191.88062171866252</v>
      </c>
      <c r="D9" s="535">
        <v>124.92523652867651</v>
      </c>
      <c r="E9" s="536" t="s">
        <v>184</v>
      </c>
      <c r="F9" s="535">
        <v>63.236035414845382</v>
      </c>
      <c r="G9" s="535">
        <v>100</v>
      </c>
      <c r="H9" s="537" t="s">
        <v>184</v>
      </c>
    </row>
    <row r="10" spans="1:8" x14ac:dyDescent="0.35">
      <c r="B10" s="530" t="s">
        <v>203</v>
      </c>
      <c r="C10" s="531">
        <v>5699.3029999999999</v>
      </c>
      <c r="D10" s="531">
        <v>3260.5</v>
      </c>
      <c r="E10" s="532">
        <v>57.208749912050649</v>
      </c>
      <c r="F10" s="533">
        <v>1616.81</v>
      </c>
      <c r="G10" s="533">
        <v>2700.9890000000005</v>
      </c>
      <c r="H10" s="533">
        <v>100</v>
      </c>
    </row>
    <row r="11" spans="1:8" ht="24.5" thickBot="1" x14ac:dyDescent="0.4">
      <c r="B11" s="534" t="s">
        <v>473</v>
      </c>
      <c r="C11" s="535">
        <v>211.00800484563243</v>
      </c>
      <c r="D11" s="535">
        <v>120.71504178654557</v>
      </c>
      <c r="E11" s="536" t="s">
        <v>184</v>
      </c>
      <c r="F11" s="535">
        <v>59.859925382887511</v>
      </c>
      <c r="G11" s="535">
        <v>100</v>
      </c>
      <c r="H11" s="537" t="s">
        <v>184</v>
      </c>
    </row>
    <row r="12" spans="1:8" x14ac:dyDescent="0.35">
      <c r="B12" s="530" t="s">
        <v>204</v>
      </c>
      <c r="C12" s="531">
        <v>6121.2179999999998</v>
      </c>
      <c r="D12" s="531">
        <v>3237.0610000000006</v>
      </c>
      <c r="E12" s="532">
        <v>52.882628914702934</v>
      </c>
      <c r="F12" s="533">
        <v>1668.441</v>
      </c>
      <c r="G12" s="533">
        <v>2634.7559999999994</v>
      </c>
      <c r="H12" s="533">
        <v>100</v>
      </c>
    </row>
    <row r="13" spans="1:8" ht="24.5" thickBot="1" x14ac:dyDescent="0.4">
      <c r="B13" s="534" t="s">
        <v>473</v>
      </c>
      <c r="C13" s="535">
        <v>232.32580170611627</v>
      </c>
      <c r="D13" s="535">
        <v>122.85999158935405</v>
      </c>
      <c r="E13" s="536" t="s">
        <v>184</v>
      </c>
      <c r="F13" s="535">
        <v>63.324307829643445</v>
      </c>
      <c r="G13" s="535">
        <v>100</v>
      </c>
      <c r="H13" s="537" t="s">
        <v>184</v>
      </c>
    </row>
    <row r="14" spans="1:8" ht="18" customHeight="1" x14ac:dyDescent="0.35">
      <c r="B14" s="308" t="s">
        <v>175</v>
      </c>
      <c r="C14" s="357"/>
      <c r="D14" s="357"/>
      <c r="E14" s="357"/>
      <c r="F14" s="357"/>
      <c r="G14" s="357"/>
      <c r="H14" s="357"/>
    </row>
  </sheetData>
  <hyperlinks>
    <hyperlink ref="A1" location="Index!A1" display="Return to Index" xr:uid="{0DBF713A-265B-430A-87C5-2751E9D46BA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E7126-5CE1-4173-AB8D-E5683DE0D34D}">
  <dimension ref="A1:N18"/>
  <sheetViews>
    <sheetView showGridLines="0" workbookViewId="0"/>
  </sheetViews>
  <sheetFormatPr defaultRowHeight="14.5" x14ac:dyDescent="0.35"/>
  <cols>
    <col min="2" max="2" width="20.7265625" customWidth="1"/>
    <col min="3" max="4" width="10.54296875" customWidth="1"/>
    <col min="5" max="5" width="12.26953125" customWidth="1"/>
    <col min="6" max="7" width="10.54296875" customWidth="1"/>
    <col min="8" max="8" width="12.453125" customWidth="1"/>
    <col min="9" max="10" width="10.54296875" customWidth="1"/>
    <col min="11" max="11" width="12.7265625" customWidth="1"/>
    <col min="12" max="12" width="10.54296875" customWidth="1"/>
    <col min="13" max="13" width="11.7265625" customWidth="1"/>
    <col min="14" max="14" width="12.54296875" customWidth="1"/>
  </cols>
  <sheetData>
    <row r="1" spans="1:14" x14ac:dyDescent="0.35">
      <c r="A1" s="6" t="s">
        <v>107</v>
      </c>
    </row>
    <row r="3" spans="1:14" x14ac:dyDescent="0.35">
      <c r="B3" s="164" t="s">
        <v>475</v>
      </c>
    </row>
    <row r="4" spans="1:14" ht="2.25" customHeight="1" x14ac:dyDescent="0.35">
      <c r="B4" s="164"/>
      <c r="C4" s="164"/>
      <c r="D4" s="164"/>
      <c r="E4" s="357"/>
      <c r="F4" s="164"/>
      <c r="G4" s="164"/>
      <c r="H4" s="357"/>
      <c r="I4" s="164"/>
      <c r="J4" s="164"/>
      <c r="K4" s="357"/>
      <c r="L4" s="164"/>
      <c r="M4" s="164"/>
      <c r="N4" s="357"/>
    </row>
    <row r="5" spans="1:14" ht="16.5" customHeight="1" x14ac:dyDescent="0.35">
      <c r="B5" s="389" t="s">
        <v>110</v>
      </c>
      <c r="C5" s="928" t="s">
        <v>201</v>
      </c>
      <c r="D5" s="928"/>
      <c r="E5" s="942"/>
      <c r="F5" s="943" t="s">
        <v>202</v>
      </c>
      <c r="G5" s="928"/>
      <c r="H5" s="928"/>
      <c r="I5" s="943" t="s">
        <v>203</v>
      </c>
      <c r="J5" s="928"/>
      <c r="K5" s="942"/>
      <c r="L5" s="928" t="s">
        <v>204</v>
      </c>
      <c r="M5" s="928"/>
      <c r="N5" s="928"/>
    </row>
    <row r="6" spans="1:14" ht="36" customHeight="1" x14ac:dyDescent="0.35">
      <c r="B6" s="428"/>
      <c r="C6" s="342" t="s">
        <v>476</v>
      </c>
      <c r="D6" s="342" t="s">
        <v>477</v>
      </c>
      <c r="E6" s="454" t="s">
        <v>478</v>
      </c>
      <c r="F6" s="538" t="s">
        <v>476</v>
      </c>
      <c r="G6" s="342" t="s">
        <v>477</v>
      </c>
      <c r="H6" s="359" t="s">
        <v>478</v>
      </c>
      <c r="I6" s="538" t="s">
        <v>476</v>
      </c>
      <c r="J6" s="342" t="s">
        <v>477</v>
      </c>
      <c r="K6" s="454" t="s">
        <v>478</v>
      </c>
      <c r="L6" s="342" t="s">
        <v>476</v>
      </c>
      <c r="M6" s="342" t="s">
        <v>477</v>
      </c>
      <c r="N6" s="359" t="s">
        <v>478</v>
      </c>
    </row>
    <row r="7" spans="1:14" ht="13.5" customHeight="1" x14ac:dyDescent="0.35">
      <c r="B7" s="539" t="s">
        <v>116</v>
      </c>
      <c r="C7" s="540">
        <v>941.53800000000001</v>
      </c>
      <c r="D7" s="541">
        <v>336.53700000000003</v>
      </c>
      <c r="E7" s="542">
        <v>35.743326344767816</v>
      </c>
      <c r="F7" s="543">
        <v>1042.501</v>
      </c>
      <c r="G7" s="541">
        <v>482.50099999999998</v>
      </c>
      <c r="H7" s="544">
        <v>46.283025148177316</v>
      </c>
      <c r="I7" s="543">
        <v>1081.2329999999999</v>
      </c>
      <c r="J7" s="541">
        <v>526.23299999999995</v>
      </c>
      <c r="K7" s="542">
        <v>48.669713188554176</v>
      </c>
      <c r="L7" s="540">
        <v>961.72299999999996</v>
      </c>
      <c r="M7" s="541">
        <v>386.72299999999996</v>
      </c>
      <c r="N7" s="544">
        <v>40.21147461379212</v>
      </c>
    </row>
    <row r="8" spans="1:14" ht="13.5" customHeight="1" x14ac:dyDescent="0.35">
      <c r="B8" s="539" t="s">
        <v>113</v>
      </c>
      <c r="C8" s="545">
        <v>463.1</v>
      </c>
      <c r="D8" s="541">
        <v>109.089</v>
      </c>
      <c r="E8" s="542">
        <v>23.556251349600515</v>
      </c>
      <c r="F8" s="546">
        <v>461.904</v>
      </c>
      <c r="G8" s="541">
        <v>146.904</v>
      </c>
      <c r="H8" s="544">
        <v>31.804011223111296</v>
      </c>
      <c r="I8" s="546">
        <v>455.839</v>
      </c>
      <c r="J8" s="541">
        <v>150.839</v>
      </c>
      <c r="K8" s="542">
        <v>33.090411307501114</v>
      </c>
      <c r="L8" s="545">
        <v>453.01600000000002</v>
      </c>
      <c r="M8" s="541">
        <v>143.01600000000002</v>
      </c>
      <c r="N8" s="544">
        <v>31.569745880940193</v>
      </c>
    </row>
    <row r="9" spans="1:14" ht="13.5" customHeight="1" x14ac:dyDescent="0.35">
      <c r="B9" s="539" t="s">
        <v>114</v>
      </c>
      <c r="C9" s="545">
        <v>274.10000000000002</v>
      </c>
      <c r="D9" s="541">
        <v>113.64400000000001</v>
      </c>
      <c r="E9" s="542">
        <v>41.460780736957318</v>
      </c>
      <c r="F9" s="546">
        <v>270.87099999999998</v>
      </c>
      <c r="G9" s="541">
        <v>129.25499999999997</v>
      </c>
      <c r="H9" s="544">
        <v>47.71828656445318</v>
      </c>
      <c r="I9" s="546">
        <v>266.858</v>
      </c>
      <c r="J9" s="541">
        <v>137.86699999999999</v>
      </c>
      <c r="K9" s="542">
        <v>51.663056756777003</v>
      </c>
      <c r="L9" s="545">
        <v>236.80500000000001</v>
      </c>
      <c r="M9" s="541">
        <v>112.468</v>
      </c>
      <c r="N9" s="544">
        <v>47.493929604526933</v>
      </c>
    </row>
    <row r="10" spans="1:14" ht="13.5" customHeight="1" x14ac:dyDescent="0.35">
      <c r="B10" s="539" t="s">
        <v>117</v>
      </c>
      <c r="C10" s="545">
        <v>294.89999999999998</v>
      </c>
      <c r="D10" s="541">
        <v>139.86599999999999</v>
      </c>
      <c r="E10" s="547">
        <v>47.428280773143442</v>
      </c>
      <c r="F10" s="546">
        <v>319.20800000000003</v>
      </c>
      <c r="G10" s="541">
        <v>179.20800000000003</v>
      </c>
      <c r="H10" s="548">
        <v>56.141450088970203</v>
      </c>
      <c r="I10" s="546">
        <v>321.74200000000002</v>
      </c>
      <c r="J10" s="541">
        <v>186.74200000000002</v>
      </c>
      <c r="K10" s="547">
        <v>58.040914770219622</v>
      </c>
      <c r="L10" s="545">
        <v>404.07799999999997</v>
      </c>
      <c r="M10" s="541">
        <v>264.07799999999997</v>
      </c>
      <c r="N10" s="548">
        <v>65.353223882517725</v>
      </c>
    </row>
    <row r="11" spans="1:14" ht="13.5" customHeight="1" x14ac:dyDescent="0.35">
      <c r="B11" s="539" t="s">
        <v>112</v>
      </c>
      <c r="C11" s="213">
        <v>355.2</v>
      </c>
      <c r="D11" s="541">
        <v>72.80499999999995</v>
      </c>
      <c r="E11" s="542">
        <v>20.496903153153141</v>
      </c>
      <c r="F11" s="549">
        <v>283.745</v>
      </c>
      <c r="G11" s="541">
        <v>24.182000000000016</v>
      </c>
      <c r="H11" s="544">
        <v>8.5224409240691514</v>
      </c>
      <c r="I11" s="549">
        <v>291.37099999999998</v>
      </c>
      <c r="J11" s="541">
        <v>53.898999999999972</v>
      </c>
      <c r="K11" s="542">
        <v>18.498409244571345</v>
      </c>
      <c r="L11" s="213">
        <v>290.86099999999999</v>
      </c>
      <c r="M11" s="541">
        <v>41.814999999999998</v>
      </c>
      <c r="N11" s="544">
        <v>14.37628282925521</v>
      </c>
    </row>
    <row r="12" spans="1:14" ht="13.5" customHeight="1" x14ac:dyDescent="0.35">
      <c r="B12" s="539" t="s">
        <v>118</v>
      </c>
      <c r="C12" s="545">
        <v>123</v>
      </c>
      <c r="D12" s="541">
        <v>13.031999999999996</v>
      </c>
      <c r="E12" s="542">
        <v>10.595121951219509</v>
      </c>
      <c r="F12" s="546">
        <v>130.29499999999999</v>
      </c>
      <c r="G12" s="541">
        <v>20.294999999999987</v>
      </c>
      <c r="H12" s="544">
        <v>15.576192486281123</v>
      </c>
      <c r="I12" s="546">
        <v>126.328</v>
      </c>
      <c r="J12" s="541">
        <v>26.328000000000003</v>
      </c>
      <c r="K12" s="542">
        <v>20.840985371414096</v>
      </c>
      <c r="L12" s="545">
        <v>121.125</v>
      </c>
      <c r="M12" s="541">
        <v>16.125</v>
      </c>
      <c r="N12" s="544">
        <v>13.312693498452013</v>
      </c>
    </row>
    <row r="13" spans="1:14" ht="13.5" customHeight="1" x14ac:dyDescent="0.35">
      <c r="B13" s="539" t="s">
        <v>120</v>
      </c>
      <c r="C13" s="545">
        <v>118.2</v>
      </c>
      <c r="D13" s="550">
        <v>0.5</v>
      </c>
      <c r="E13" s="542">
        <v>0.4230118443316413</v>
      </c>
      <c r="F13" s="546">
        <v>116.5</v>
      </c>
      <c r="G13" s="550">
        <v>0.5</v>
      </c>
      <c r="H13" s="544">
        <v>0.42918454935622319</v>
      </c>
      <c r="I13" s="546">
        <v>113.5</v>
      </c>
      <c r="J13" s="550">
        <v>0.5</v>
      </c>
      <c r="K13" s="542">
        <v>0.44052863436123352</v>
      </c>
      <c r="L13" s="545">
        <v>122.26900000000001</v>
      </c>
      <c r="M13" s="550">
        <v>0.5</v>
      </c>
      <c r="N13" s="544">
        <v>0.40893439874375348</v>
      </c>
    </row>
    <row r="14" spans="1:14" ht="13.5" customHeight="1" x14ac:dyDescent="0.35">
      <c r="B14" s="539" t="s">
        <v>122</v>
      </c>
      <c r="C14" s="545">
        <v>40</v>
      </c>
      <c r="D14" s="541">
        <v>0</v>
      </c>
      <c r="E14" s="551" t="s">
        <v>184</v>
      </c>
      <c r="F14" s="546">
        <v>38</v>
      </c>
      <c r="G14" s="552">
        <v>0</v>
      </c>
      <c r="H14" s="553" t="s">
        <v>184</v>
      </c>
      <c r="I14" s="546">
        <v>30.288</v>
      </c>
      <c r="J14" s="552">
        <v>0</v>
      </c>
      <c r="K14" s="551" t="s">
        <v>184</v>
      </c>
      <c r="L14" s="545">
        <v>30.268999999999998</v>
      </c>
      <c r="M14" s="552">
        <v>0</v>
      </c>
      <c r="N14" s="553" t="s">
        <v>184</v>
      </c>
    </row>
    <row r="15" spans="1:14" ht="13.5" customHeight="1" x14ac:dyDescent="0.35">
      <c r="B15" s="539" t="s">
        <v>121</v>
      </c>
      <c r="C15" s="545">
        <v>20</v>
      </c>
      <c r="D15" s="541">
        <v>1.5000000000000568E-2</v>
      </c>
      <c r="E15" s="542">
        <v>7.5000000000002842E-2</v>
      </c>
      <c r="F15" s="546">
        <v>13.015000000000001</v>
      </c>
      <c r="G15" s="541">
        <v>1.5000000000000568E-2</v>
      </c>
      <c r="H15" s="544">
        <v>0.11525163273146805</v>
      </c>
      <c r="I15" s="546">
        <v>11.02</v>
      </c>
      <c r="J15" s="541">
        <v>1.9999999999999574E-2</v>
      </c>
      <c r="K15" s="542">
        <v>0.1814882032667838</v>
      </c>
      <c r="L15" s="545">
        <v>12.02</v>
      </c>
      <c r="M15" s="541">
        <v>1.9999999999999574E-2</v>
      </c>
      <c r="N15" s="544">
        <v>0.16638935108152725</v>
      </c>
    </row>
    <row r="16" spans="1:14" ht="13.5" customHeight="1" thickBot="1" x14ac:dyDescent="0.4">
      <c r="B16" s="539" t="s">
        <v>411</v>
      </c>
      <c r="C16" s="545">
        <v>2.399</v>
      </c>
      <c r="D16" s="554">
        <v>1.5000000000000568E-2</v>
      </c>
      <c r="E16" s="555" t="s">
        <v>184</v>
      </c>
      <c r="F16" s="546">
        <v>4.08</v>
      </c>
      <c r="G16" s="554">
        <v>1.5000000000000568E-2</v>
      </c>
      <c r="H16" s="544">
        <v>0.36764705882354332</v>
      </c>
      <c r="I16" s="546">
        <v>2.59</v>
      </c>
      <c r="J16" s="556">
        <v>1.84</v>
      </c>
      <c r="K16" s="542">
        <v>71.04247104247105</v>
      </c>
      <c r="L16" s="545">
        <v>2.59</v>
      </c>
      <c r="M16" s="554">
        <v>1.9999999999999574E-2</v>
      </c>
      <c r="N16" s="544">
        <v>0.77220077220075578</v>
      </c>
    </row>
    <row r="17" spans="2:14" ht="15" thickBot="1" x14ac:dyDescent="0.4">
      <c r="B17" s="434" t="s">
        <v>192</v>
      </c>
      <c r="C17" s="557">
        <v>2632.4369999999994</v>
      </c>
      <c r="D17" s="558">
        <v>785.50299999999993</v>
      </c>
      <c r="E17" s="559">
        <v>29.839384570267026</v>
      </c>
      <c r="F17" s="560">
        <v>2680.1189999999997</v>
      </c>
      <c r="G17" s="558">
        <v>982.87499999999989</v>
      </c>
      <c r="H17" s="561">
        <v>36.672811916187307</v>
      </c>
      <c r="I17" s="560">
        <v>2700.7690000000002</v>
      </c>
      <c r="J17" s="562">
        <v>1084.2679999999996</v>
      </c>
      <c r="K17" s="559">
        <v>40.146639716317814</v>
      </c>
      <c r="L17" s="557">
        <v>2634.7560000000003</v>
      </c>
      <c r="M17" s="558">
        <v>964.76499999999987</v>
      </c>
      <c r="N17" s="561">
        <v>36.616863193403859</v>
      </c>
    </row>
    <row r="18" spans="2:14" ht="18" customHeight="1" x14ac:dyDescent="0.35">
      <c r="B18" s="184" t="s">
        <v>175</v>
      </c>
      <c r="C18" s="357"/>
      <c r="E18" s="357"/>
      <c r="F18" s="357"/>
      <c r="H18" s="357"/>
      <c r="I18" s="357"/>
      <c r="K18" s="357"/>
      <c r="L18" s="357"/>
      <c r="N18" s="357"/>
    </row>
  </sheetData>
  <mergeCells count="4">
    <mergeCell ref="C5:E5"/>
    <mergeCell ref="F5:H5"/>
    <mergeCell ref="I5:K5"/>
    <mergeCell ref="L5:N5"/>
  </mergeCells>
  <hyperlinks>
    <hyperlink ref="A1" location="Index!A1" display="Return to Index" xr:uid="{A189D754-CF6F-4A02-874A-F477B7C060D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9B502-34F1-4196-980A-8A9AE07146A6}">
  <dimension ref="A1:I15"/>
  <sheetViews>
    <sheetView showGridLines="0" workbookViewId="0"/>
  </sheetViews>
  <sheetFormatPr defaultRowHeight="14.5" x14ac:dyDescent="0.35"/>
  <cols>
    <col min="2" max="2" width="19.453125" customWidth="1"/>
    <col min="3" max="3" width="9.26953125" customWidth="1"/>
    <col min="4" max="4" width="10.26953125" customWidth="1"/>
    <col min="5" max="9" width="9.26953125" customWidth="1"/>
  </cols>
  <sheetData>
    <row r="1" spans="1:9" x14ac:dyDescent="0.35">
      <c r="A1" s="6" t="s">
        <v>107</v>
      </c>
    </row>
    <row r="2" spans="1:9" x14ac:dyDescent="0.35">
      <c r="A2" s="6"/>
    </row>
    <row r="3" spans="1:9" x14ac:dyDescent="0.35">
      <c r="B3" s="7" t="s">
        <v>479</v>
      </c>
    </row>
    <row r="4" spans="1:9" ht="2.25" customHeight="1" x14ac:dyDescent="0.35">
      <c r="B4" s="7"/>
    </row>
    <row r="5" spans="1:9" ht="66" customHeight="1" thickBot="1" x14ac:dyDescent="0.4">
      <c r="B5" s="563" t="s">
        <v>110</v>
      </c>
      <c r="C5" s="442" t="s">
        <v>452</v>
      </c>
      <c r="D5" s="359" t="s">
        <v>453</v>
      </c>
      <c r="E5" s="564" t="s">
        <v>300</v>
      </c>
      <c r="F5" s="565" t="s">
        <v>301</v>
      </c>
      <c r="G5" s="565" t="s">
        <v>302</v>
      </c>
      <c r="H5" s="565" t="s">
        <v>303</v>
      </c>
      <c r="I5" s="565" t="s">
        <v>454</v>
      </c>
    </row>
    <row r="6" spans="1:9" ht="13.5" customHeight="1" x14ac:dyDescent="0.35">
      <c r="B6" s="566" t="s">
        <v>128</v>
      </c>
      <c r="C6" s="567"/>
      <c r="D6" s="436"/>
      <c r="E6" s="568"/>
      <c r="F6" s="436"/>
      <c r="G6" s="436"/>
      <c r="H6" s="569"/>
    </row>
    <row r="7" spans="1:9" ht="13.5" customHeight="1" thickBot="1" x14ac:dyDescent="0.4">
      <c r="B7" s="570" t="s">
        <v>480</v>
      </c>
      <c r="C7" s="571">
        <v>37.966999999999999</v>
      </c>
      <c r="D7" s="572">
        <v>57.606999999999999</v>
      </c>
      <c r="E7" s="573">
        <v>55.33</v>
      </c>
      <c r="F7" s="572">
        <v>91.739000000000004</v>
      </c>
      <c r="G7" s="572">
        <v>92.591000000000008</v>
      </c>
      <c r="H7" s="572">
        <v>118.66</v>
      </c>
      <c r="I7" s="572">
        <v>140.66899999999998</v>
      </c>
    </row>
    <row r="8" spans="1:9" ht="15" customHeight="1" thickBot="1" x14ac:dyDescent="0.4">
      <c r="B8" s="258" t="s">
        <v>140</v>
      </c>
      <c r="C8" s="574">
        <v>37.966999999999999</v>
      </c>
      <c r="D8" s="574">
        <v>57.606999999999999</v>
      </c>
      <c r="E8" s="575">
        <v>55.33</v>
      </c>
      <c r="F8" s="574">
        <v>91.739000000000004</v>
      </c>
      <c r="G8" s="574">
        <v>92.591000000000008</v>
      </c>
      <c r="H8" s="574">
        <v>118.66</v>
      </c>
      <c r="I8" s="574">
        <v>140.66899999999998</v>
      </c>
    </row>
    <row r="9" spans="1:9" ht="12" customHeight="1" x14ac:dyDescent="0.35">
      <c r="B9" s="576" t="s">
        <v>141</v>
      </c>
      <c r="C9" s="577"/>
      <c r="D9" s="578"/>
      <c r="E9" s="579"/>
      <c r="F9" s="578"/>
      <c r="G9" s="578"/>
      <c r="H9" s="580"/>
      <c r="I9" s="387"/>
    </row>
    <row r="10" spans="1:9" ht="13.5" customHeight="1" x14ac:dyDescent="0.35">
      <c r="B10" s="581" t="s">
        <v>142</v>
      </c>
      <c r="C10" s="582"/>
      <c r="D10" s="578"/>
      <c r="E10" s="579"/>
      <c r="F10" s="578"/>
      <c r="G10" s="578"/>
      <c r="H10" s="580"/>
      <c r="I10" s="387"/>
    </row>
    <row r="11" spans="1:9" ht="13.5" customHeight="1" x14ac:dyDescent="0.35">
      <c r="B11" s="583" t="s">
        <v>481</v>
      </c>
      <c r="C11" s="584">
        <v>32.334000000000003</v>
      </c>
      <c r="D11" s="578">
        <v>57.606999999999999</v>
      </c>
      <c r="E11" s="579">
        <v>45.948</v>
      </c>
      <c r="F11" s="578">
        <v>82.4</v>
      </c>
      <c r="G11" s="578">
        <v>92.6</v>
      </c>
      <c r="H11" s="578">
        <v>76.7</v>
      </c>
      <c r="I11" s="578">
        <v>117.7</v>
      </c>
    </row>
    <row r="12" spans="1:9" ht="13.5" customHeight="1" x14ac:dyDescent="0.35">
      <c r="B12" s="585" t="s">
        <v>482</v>
      </c>
      <c r="C12" s="586" t="s">
        <v>184</v>
      </c>
      <c r="D12" s="578" t="s">
        <v>184</v>
      </c>
      <c r="E12" s="579">
        <v>9.3819999999999997</v>
      </c>
      <c r="F12" s="578">
        <v>9.3000000000000007</v>
      </c>
      <c r="G12" s="587" t="s">
        <v>184</v>
      </c>
      <c r="H12" s="578">
        <v>42</v>
      </c>
      <c r="I12" s="578">
        <v>23</v>
      </c>
    </row>
    <row r="13" spans="1:9" ht="13.5" customHeight="1" thickBot="1" x14ac:dyDescent="0.4">
      <c r="B13" s="588" t="s">
        <v>483</v>
      </c>
      <c r="C13" s="586">
        <v>5.633</v>
      </c>
      <c r="D13" s="578" t="s">
        <v>184</v>
      </c>
      <c r="E13" s="579" t="s">
        <v>184</v>
      </c>
      <c r="F13" s="578" t="s">
        <v>184</v>
      </c>
      <c r="G13" s="578" t="s">
        <v>184</v>
      </c>
      <c r="H13" s="580" t="s">
        <v>184</v>
      </c>
      <c r="I13" s="580" t="s">
        <v>184</v>
      </c>
    </row>
    <row r="14" spans="1:9" ht="15" customHeight="1" thickBot="1" x14ac:dyDescent="0.4">
      <c r="B14" s="589" t="s">
        <v>146</v>
      </c>
      <c r="C14" s="590">
        <v>37.967000000000006</v>
      </c>
      <c r="D14" s="590">
        <v>57.606999999999999</v>
      </c>
      <c r="E14" s="591">
        <v>55.33</v>
      </c>
      <c r="F14" s="590">
        <v>91.7</v>
      </c>
      <c r="G14" s="590">
        <v>92.6</v>
      </c>
      <c r="H14" s="590">
        <v>118.7</v>
      </c>
      <c r="I14" s="590">
        <v>140.69999999999999</v>
      </c>
    </row>
    <row r="15" spans="1:9" ht="18" customHeight="1" x14ac:dyDescent="0.35">
      <c r="B15" s="184" t="s">
        <v>175</v>
      </c>
      <c r="C15" s="592"/>
      <c r="D15" s="592"/>
      <c r="E15" s="592"/>
      <c r="F15" s="592"/>
      <c r="G15" s="592"/>
      <c r="H15" s="592"/>
    </row>
  </sheetData>
  <hyperlinks>
    <hyperlink ref="A1" location="Index!A1" display="Return to Index" xr:uid="{0FA7F0F2-67CF-4126-9E2F-1C8B9C7A72F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97D1F-C1BF-49AE-9B9A-5D24832FFF4B}">
  <dimension ref="A1:F10"/>
  <sheetViews>
    <sheetView showGridLines="0" workbookViewId="0"/>
  </sheetViews>
  <sheetFormatPr defaultRowHeight="14.5" x14ac:dyDescent="0.35"/>
  <cols>
    <col min="2" max="2" width="28.54296875" customWidth="1"/>
    <col min="3" max="6" width="14.26953125" customWidth="1"/>
  </cols>
  <sheetData>
    <row r="1" spans="1:6" x14ac:dyDescent="0.35">
      <c r="A1" s="6" t="s">
        <v>107</v>
      </c>
    </row>
    <row r="3" spans="1:6" x14ac:dyDescent="0.35">
      <c r="B3" s="7" t="s">
        <v>484</v>
      </c>
      <c r="C3" s="2"/>
      <c r="D3" s="2"/>
      <c r="E3" s="2"/>
      <c r="F3" s="2"/>
    </row>
    <row r="4" spans="1:6" ht="2.25" customHeight="1" x14ac:dyDescent="0.35">
      <c r="B4" s="2"/>
      <c r="C4" s="2"/>
      <c r="D4" s="2"/>
      <c r="E4" s="2"/>
      <c r="F4" s="2"/>
    </row>
    <row r="5" spans="1:6" ht="13.5" customHeight="1" x14ac:dyDescent="0.35">
      <c r="B5" s="563" t="s">
        <v>110</v>
      </c>
      <c r="C5" s="594"/>
      <c r="D5" s="594"/>
      <c r="E5" s="594"/>
      <c r="F5" s="594"/>
    </row>
    <row r="6" spans="1:6" ht="13.5" customHeight="1" x14ac:dyDescent="0.35">
      <c r="B6" s="593"/>
      <c r="C6" s="442" t="s">
        <v>201</v>
      </c>
      <c r="D6" s="442" t="s">
        <v>202</v>
      </c>
      <c r="E6" s="442" t="s">
        <v>203</v>
      </c>
      <c r="F6" s="442" t="s">
        <v>204</v>
      </c>
    </row>
    <row r="7" spans="1:6" ht="13.5" customHeight="1" x14ac:dyDescent="0.35">
      <c r="B7" s="255" t="s">
        <v>117</v>
      </c>
      <c r="C7" s="578">
        <v>72.8</v>
      </c>
      <c r="D7" s="578">
        <v>81</v>
      </c>
      <c r="E7" s="578">
        <v>63.9</v>
      </c>
      <c r="F7" s="578">
        <v>104.8</v>
      </c>
    </row>
    <row r="8" spans="1:6" ht="13.5" customHeight="1" thickBot="1" x14ac:dyDescent="0.4">
      <c r="B8" s="257" t="s">
        <v>114</v>
      </c>
      <c r="C8" s="572">
        <v>9.6</v>
      </c>
      <c r="D8" s="572">
        <v>11.6</v>
      </c>
      <c r="E8" s="572">
        <v>12.8</v>
      </c>
      <c r="F8" s="572">
        <v>12.8</v>
      </c>
    </row>
    <row r="9" spans="1:6" ht="15" customHeight="1" thickBot="1" x14ac:dyDescent="0.4">
      <c r="B9" s="258" t="s">
        <v>485</v>
      </c>
      <c r="C9" s="574">
        <f>SUM(C7:C8)</f>
        <v>82.399999999999991</v>
      </c>
      <c r="D9" s="574">
        <f t="shared" ref="D9:F9" si="0">SUM(D7:D8)</f>
        <v>92.6</v>
      </c>
      <c r="E9" s="574">
        <f t="shared" si="0"/>
        <v>76.7</v>
      </c>
      <c r="F9" s="574">
        <f t="shared" si="0"/>
        <v>117.6</v>
      </c>
    </row>
    <row r="10" spans="1:6" ht="18" customHeight="1" x14ac:dyDescent="0.35">
      <c r="B10" s="184" t="s">
        <v>175</v>
      </c>
      <c r="C10" s="2"/>
      <c r="D10" s="2"/>
      <c r="E10" s="2"/>
      <c r="F10" s="2"/>
    </row>
  </sheetData>
  <hyperlinks>
    <hyperlink ref="A1" location="Index!A1" display="Return to Index" xr:uid="{C816EDCA-19B3-49CA-914F-F84BCD020543}"/>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D90EE-0723-4DE3-8172-082E7C308773}">
  <dimension ref="A1:I11"/>
  <sheetViews>
    <sheetView showGridLines="0" workbookViewId="0">
      <selection activeCell="B11" sqref="B11"/>
    </sheetView>
  </sheetViews>
  <sheetFormatPr defaultRowHeight="14.5" x14ac:dyDescent="0.35"/>
  <cols>
    <col min="2" max="2" width="22.54296875" customWidth="1"/>
    <col min="3" max="3" width="8" customWidth="1"/>
    <col min="4" max="4" width="10" customWidth="1"/>
    <col min="5" max="5" width="8" customWidth="1"/>
    <col min="6" max="9" width="9.26953125" customWidth="1"/>
  </cols>
  <sheetData>
    <row r="1" spans="1:9" x14ac:dyDescent="0.35">
      <c r="A1" s="6" t="s">
        <v>107</v>
      </c>
    </row>
    <row r="3" spans="1:9" x14ac:dyDescent="0.35">
      <c r="B3" s="164" t="s">
        <v>486</v>
      </c>
      <c r="C3" s="592"/>
      <c r="D3" s="592"/>
      <c r="E3" s="592"/>
      <c r="F3" s="592"/>
      <c r="G3" s="592"/>
      <c r="H3" s="592"/>
    </row>
    <row r="4" spans="1:9" ht="2.25" customHeight="1" x14ac:dyDescent="0.35"/>
    <row r="5" spans="1:9" ht="64.5" customHeight="1" x14ac:dyDescent="0.35">
      <c r="B5" s="563" t="s">
        <v>110</v>
      </c>
      <c r="C5" s="442" t="s">
        <v>452</v>
      </c>
      <c r="D5" s="359" t="s">
        <v>453</v>
      </c>
      <c r="E5" s="359" t="s">
        <v>300</v>
      </c>
      <c r="F5" s="391" t="s">
        <v>301</v>
      </c>
      <c r="G5" s="391" t="s">
        <v>302</v>
      </c>
      <c r="H5" s="391" t="s">
        <v>303</v>
      </c>
      <c r="I5" s="391" t="s">
        <v>454</v>
      </c>
    </row>
    <row r="6" spans="1:9" ht="13.5" customHeight="1" x14ac:dyDescent="0.35">
      <c r="B6" s="595" t="s">
        <v>487</v>
      </c>
      <c r="C6" s="596">
        <v>37.967000000000006</v>
      </c>
      <c r="D6" s="597">
        <v>57.606999999999999</v>
      </c>
      <c r="E6" s="598">
        <v>55.33</v>
      </c>
      <c r="F6" s="597">
        <v>91.739000000000004</v>
      </c>
      <c r="G6" s="597">
        <v>92.591000000000008</v>
      </c>
      <c r="H6" s="597">
        <v>118.66</v>
      </c>
      <c r="I6" s="597">
        <v>140.66899999999998</v>
      </c>
    </row>
    <row r="7" spans="1:9" ht="13.5" customHeight="1" x14ac:dyDescent="0.35">
      <c r="B7" s="595" t="s">
        <v>488</v>
      </c>
      <c r="C7" s="596">
        <v>5.633</v>
      </c>
      <c r="D7" s="599" t="s">
        <v>184</v>
      </c>
      <c r="E7" s="600" t="s">
        <v>184</v>
      </c>
      <c r="F7" s="599" t="s">
        <v>184</v>
      </c>
      <c r="G7" s="599" t="s">
        <v>184</v>
      </c>
      <c r="H7" s="599" t="s">
        <v>184</v>
      </c>
      <c r="I7" s="599" t="s">
        <v>184</v>
      </c>
    </row>
    <row r="8" spans="1:9" ht="13.5" customHeight="1" thickBot="1" x14ac:dyDescent="0.4">
      <c r="B8" s="256" t="s">
        <v>489</v>
      </c>
      <c r="C8" s="601" t="s">
        <v>184</v>
      </c>
      <c r="D8" s="599" t="s">
        <v>184</v>
      </c>
      <c r="E8" s="598">
        <v>9.3819999999999979</v>
      </c>
      <c r="F8" s="597">
        <v>9.3389999999999986</v>
      </c>
      <c r="G8" s="599" t="s">
        <v>184</v>
      </c>
      <c r="H8" s="597">
        <v>41.959999999999994</v>
      </c>
      <c r="I8" s="597">
        <v>22.96899999999998</v>
      </c>
    </row>
    <row r="9" spans="1:9" ht="25.5" thickBot="1" x14ac:dyDescent="0.4">
      <c r="B9" s="602" t="s">
        <v>490</v>
      </c>
      <c r="C9" s="603" t="s">
        <v>184</v>
      </c>
      <c r="D9" s="604" t="s">
        <v>184</v>
      </c>
      <c r="E9" s="605">
        <v>16.956443159226456</v>
      </c>
      <c r="F9" s="606">
        <v>10.179967080521914</v>
      </c>
      <c r="G9" s="604" t="s">
        <v>184</v>
      </c>
      <c r="H9" s="606">
        <v>35.361537165009267</v>
      </c>
      <c r="I9" s="606">
        <v>16.328402135509588</v>
      </c>
    </row>
    <row r="10" spans="1:9" ht="18" customHeight="1" x14ac:dyDescent="0.35">
      <c r="B10" s="308" t="s">
        <v>491</v>
      </c>
      <c r="C10" s="184"/>
      <c r="D10" s="184"/>
      <c r="E10" s="184"/>
      <c r="F10" s="184"/>
      <c r="G10" s="184"/>
      <c r="H10" s="184"/>
      <c r="I10" s="184"/>
    </row>
    <row r="11" spans="1:9" ht="12" customHeight="1" x14ac:dyDescent="0.35">
      <c r="B11" s="308" t="s">
        <v>175</v>
      </c>
    </row>
  </sheetData>
  <hyperlinks>
    <hyperlink ref="A1" location="Index!A1" display="Return to Index" xr:uid="{0580194C-1A71-4F1A-8598-7D0BBD57EB86}"/>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60C9-F79B-461B-82BC-31737C7AB817}">
  <dimension ref="A1:E19"/>
  <sheetViews>
    <sheetView showGridLines="0" workbookViewId="0"/>
  </sheetViews>
  <sheetFormatPr defaultRowHeight="14.5" x14ac:dyDescent="0.35"/>
  <cols>
    <col min="2" max="2" width="30.26953125" customWidth="1"/>
    <col min="3" max="5" width="18.26953125" customWidth="1"/>
  </cols>
  <sheetData>
    <row r="1" spans="1:5" x14ac:dyDescent="0.35">
      <c r="A1" s="6" t="s">
        <v>107</v>
      </c>
    </row>
    <row r="3" spans="1:5" x14ac:dyDescent="0.35">
      <c r="B3" s="4" t="s">
        <v>492</v>
      </c>
      <c r="C3" s="607"/>
      <c r="D3" s="607"/>
      <c r="E3" s="437"/>
    </row>
    <row r="4" spans="1:5" ht="2.25" customHeight="1" x14ac:dyDescent="0.35">
      <c r="B4" s="438"/>
      <c r="C4" s="608"/>
      <c r="D4" s="608"/>
      <c r="E4" s="438"/>
    </row>
    <row r="5" spans="1:5" ht="39" customHeight="1" x14ac:dyDescent="0.35">
      <c r="B5" s="609"/>
      <c r="C5" s="610" t="s">
        <v>493</v>
      </c>
      <c r="D5" s="610" t="s">
        <v>494</v>
      </c>
      <c r="E5" s="611" t="s">
        <v>495</v>
      </c>
    </row>
    <row r="6" spans="1:5" ht="13.5" customHeight="1" x14ac:dyDescent="0.35">
      <c r="B6" s="612" t="s">
        <v>121</v>
      </c>
      <c r="C6" s="613">
        <v>-1.7</v>
      </c>
      <c r="D6" s="614">
        <v>-20.6</v>
      </c>
      <c r="E6" s="615">
        <v>18.900000000000002</v>
      </c>
    </row>
    <row r="7" spans="1:5" ht="13.5" customHeight="1" x14ac:dyDescent="0.35">
      <c r="B7" s="616" t="s">
        <v>122</v>
      </c>
      <c r="C7" s="617" t="s">
        <v>184</v>
      </c>
      <c r="D7" s="618">
        <v>-0.63</v>
      </c>
      <c r="E7" s="619">
        <v>0.61599999999999999</v>
      </c>
    </row>
    <row r="8" spans="1:5" ht="13.5" customHeight="1" x14ac:dyDescent="0.35">
      <c r="B8" s="616" t="s">
        <v>119</v>
      </c>
      <c r="C8" s="620">
        <v>0.2</v>
      </c>
      <c r="D8" s="619">
        <v>-4.4000000000000004</v>
      </c>
      <c r="E8" s="619">
        <v>4.6000000000000005</v>
      </c>
    </row>
    <row r="9" spans="1:5" ht="13.5" customHeight="1" x14ac:dyDescent="0.35">
      <c r="B9" s="616" t="s">
        <v>120</v>
      </c>
      <c r="C9" s="620">
        <v>-6.9</v>
      </c>
      <c r="D9" s="619">
        <v>-2.9</v>
      </c>
      <c r="E9" s="619">
        <v>-4</v>
      </c>
    </row>
    <row r="10" spans="1:5" ht="13.5" customHeight="1" x14ac:dyDescent="0.35">
      <c r="B10" s="616" t="s">
        <v>116</v>
      </c>
      <c r="C10" s="620">
        <v>7</v>
      </c>
      <c r="D10" s="619">
        <v>-6.1</v>
      </c>
      <c r="E10" s="619">
        <v>13.1</v>
      </c>
    </row>
    <row r="11" spans="1:5" ht="13.5" customHeight="1" x14ac:dyDescent="0.35">
      <c r="B11" s="616" t="s">
        <v>112</v>
      </c>
      <c r="C11" s="620">
        <v>-1.5</v>
      </c>
      <c r="D11" s="619">
        <v>-1.4</v>
      </c>
      <c r="E11" s="619">
        <v>-0.10000000000000009</v>
      </c>
    </row>
    <row r="12" spans="1:5" ht="13.5" customHeight="1" x14ac:dyDescent="0.35">
      <c r="B12" s="616" t="s">
        <v>117</v>
      </c>
      <c r="C12" s="620">
        <v>1.4</v>
      </c>
      <c r="D12" s="619">
        <v>-5.9</v>
      </c>
      <c r="E12" s="619">
        <v>7.3000000000000007</v>
      </c>
    </row>
    <row r="13" spans="1:5" ht="13.5" customHeight="1" x14ac:dyDescent="0.35">
      <c r="B13" s="616" t="s">
        <v>113</v>
      </c>
      <c r="C13" s="620">
        <v>-0.4</v>
      </c>
      <c r="D13" s="619">
        <v>5.5</v>
      </c>
      <c r="E13" s="619">
        <v>-5.9</v>
      </c>
    </row>
    <row r="14" spans="1:5" ht="13.5" customHeight="1" x14ac:dyDescent="0.35">
      <c r="B14" s="616" t="s">
        <v>114</v>
      </c>
      <c r="C14" s="620">
        <v>-1.8</v>
      </c>
      <c r="D14" s="619">
        <v>5</v>
      </c>
      <c r="E14" s="619">
        <v>-6.8</v>
      </c>
    </row>
    <row r="15" spans="1:5" ht="13.5" customHeight="1" thickBot="1" x14ac:dyDescent="0.4">
      <c r="B15" s="616" t="s">
        <v>118</v>
      </c>
      <c r="C15" s="621">
        <v>-1.1000000000000001</v>
      </c>
      <c r="D15" s="619">
        <v>-5.0999999999999996</v>
      </c>
      <c r="E15" s="619">
        <v>3.9999999999999996</v>
      </c>
    </row>
    <row r="16" spans="1:5" ht="15" customHeight="1" thickBot="1" x14ac:dyDescent="0.4">
      <c r="B16" s="622" t="s">
        <v>496</v>
      </c>
      <c r="C16" s="623">
        <v>-0.58439827389097732</v>
      </c>
      <c r="D16" s="624">
        <v>1.571608484080935</v>
      </c>
      <c r="E16" s="624">
        <v>-2.1560067579719124</v>
      </c>
    </row>
    <row r="17" spans="2:5" ht="15" customHeight="1" thickBot="1" x14ac:dyDescent="0.4">
      <c r="B17" s="625" t="s">
        <v>497</v>
      </c>
      <c r="C17" s="626">
        <v>1.3750896926434952</v>
      </c>
      <c r="D17" s="627">
        <v>1.571608484080935</v>
      </c>
      <c r="E17" s="627">
        <v>-0.19651879143743978</v>
      </c>
    </row>
    <row r="18" spans="2:5" ht="85.5" customHeight="1" x14ac:dyDescent="0.35">
      <c r="B18" s="944" t="s">
        <v>498</v>
      </c>
      <c r="C18" s="945"/>
      <c r="D18" s="945"/>
      <c r="E18" s="945"/>
    </row>
    <row r="19" spans="2:5" ht="12" customHeight="1" x14ac:dyDescent="0.35">
      <c r="B19" s="946" t="s">
        <v>499</v>
      </c>
      <c r="C19" s="946"/>
      <c r="D19" s="946"/>
      <c r="E19" s="946"/>
    </row>
  </sheetData>
  <mergeCells count="2">
    <mergeCell ref="B18:E18"/>
    <mergeCell ref="B19:E19"/>
  </mergeCells>
  <hyperlinks>
    <hyperlink ref="A1" location="Index!A1" display="Return to Index" xr:uid="{2A6A81A1-9BEA-4955-B6D1-7E555FAB360E}"/>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D9B5-9C98-4D26-B481-B2A675BE662E}">
  <dimension ref="A1:C33"/>
  <sheetViews>
    <sheetView showGridLines="0" workbookViewId="0">
      <selection activeCell="C28" sqref="C28"/>
    </sheetView>
  </sheetViews>
  <sheetFormatPr defaultRowHeight="14.5" x14ac:dyDescent="0.35"/>
  <cols>
    <col min="2" max="2" width="34" customWidth="1"/>
    <col min="3" max="3" width="26.453125" customWidth="1"/>
    <col min="4" max="4" width="7.81640625" customWidth="1"/>
  </cols>
  <sheetData>
    <row r="1" spans="1:2" x14ac:dyDescent="0.35">
      <c r="A1" s="6" t="s">
        <v>107</v>
      </c>
    </row>
    <row r="3" spans="1:2" x14ac:dyDescent="0.35">
      <c r="B3" s="4" t="s">
        <v>500</v>
      </c>
    </row>
    <row r="27" spans="2:3" x14ac:dyDescent="0.35">
      <c r="B27" s="1" t="s">
        <v>501</v>
      </c>
      <c r="C27" s="81" t="s">
        <v>502</v>
      </c>
    </row>
    <row r="28" spans="2:3" ht="13.5" customHeight="1" x14ac:dyDescent="0.35">
      <c r="B28" s="2" t="s">
        <v>503</v>
      </c>
      <c r="C28" s="91">
        <v>146.11865186506489</v>
      </c>
    </row>
    <row r="29" spans="2:3" ht="13.5" customHeight="1" x14ac:dyDescent="0.35">
      <c r="B29" s="2" t="s">
        <v>504</v>
      </c>
      <c r="C29" s="91">
        <v>183.32870578462968</v>
      </c>
    </row>
    <row r="30" spans="2:3" ht="13.5" customHeight="1" x14ac:dyDescent="0.35">
      <c r="B30" s="2" t="s">
        <v>113</v>
      </c>
      <c r="C30" s="91">
        <v>149.22581726098758</v>
      </c>
    </row>
    <row r="31" spans="2:3" ht="13.5" customHeight="1" x14ac:dyDescent="0.35">
      <c r="B31" s="2" t="s">
        <v>505</v>
      </c>
      <c r="C31" s="91">
        <v>137.49211571271846</v>
      </c>
    </row>
    <row r="32" spans="2:3" ht="13.5" customHeight="1" x14ac:dyDescent="0.35">
      <c r="B32" s="2" t="s">
        <v>506</v>
      </c>
      <c r="C32" s="91">
        <v>130.67115130628707</v>
      </c>
    </row>
    <row r="33" spans="2:3" ht="13.5" customHeight="1" thickBot="1" x14ac:dyDescent="0.4">
      <c r="B33" s="841" t="s">
        <v>507</v>
      </c>
      <c r="C33" s="862">
        <v>123.32185772074529</v>
      </c>
    </row>
  </sheetData>
  <hyperlinks>
    <hyperlink ref="A1" location="Index!A1" display="Return to Index" xr:uid="{98CB6E1E-5360-4F39-84C7-917E6836A783}"/>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09FB-0649-498B-BF32-1B20B11BB37B}">
  <dimension ref="A1:B23"/>
  <sheetViews>
    <sheetView showGridLines="0" workbookViewId="0"/>
  </sheetViews>
  <sheetFormatPr defaultRowHeight="14.5" x14ac:dyDescent="0.35"/>
  <sheetData>
    <row r="1" spans="1:2" x14ac:dyDescent="0.35">
      <c r="A1" s="6" t="s">
        <v>107</v>
      </c>
    </row>
    <row r="3" spans="1:2" x14ac:dyDescent="0.35">
      <c r="B3" s="4" t="s">
        <v>508</v>
      </c>
    </row>
    <row r="23" spans="2:2" x14ac:dyDescent="0.35">
      <c r="B23" s="3" t="s">
        <v>509</v>
      </c>
    </row>
  </sheetData>
  <hyperlinks>
    <hyperlink ref="A1" location="Index!A1" display="Return to Index" xr:uid="{6E6558EB-0F6F-44DE-ABDF-66779A22F22A}"/>
    <hyperlink ref="B23" r:id="rId1" display="https://ifs.org.uk/publications/scottish-public-sector-employment-and-pay" xr:uid="{56E3587B-6961-4CC4-8E72-2AA9CC0B34B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6081-FFD3-4F09-A712-DEE98FCB2F73}">
  <dimension ref="A1:C20"/>
  <sheetViews>
    <sheetView showGridLines="0" workbookViewId="0">
      <selection activeCell="C18" sqref="C18"/>
    </sheetView>
  </sheetViews>
  <sheetFormatPr defaultColWidth="8.81640625" defaultRowHeight="11.5" x14ac:dyDescent="0.25"/>
  <cols>
    <col min="1" max="1" width="8.81640625" style="2"/>
    <col min="2" max="2" width="58.54296875" style="2" customWidth="1"/>
    <col min="3" max="3" width="26.54296875" style="2" customWidth="1"/>
    <col min="4" max="16384" width="8.81640625" style="2"/>
  </cols>
  <sheetData>
    <row r="1" spans="1:3" x14ac:dyDescent="0.25">
      <c r="A1" s="6" t="s">
        <v>107</v>
      </c>
    </row>
    <row r="2" spans="1:3" x14ac:dyDescent="0.25">
      <c r="A2" s="6"/>
    </row>
    <row r="3" spans="1:3" x14ac:dyDescent="0.25">
      <c r="A3" s="6"/>
      <c r="B3" s="7" t="s">
        <v>148</v>
      </c>
    </row>
    <row r="4" spans="1:3" ht="1.9" customHeight="1" x14ac:dyDescent="0.25"/>
    <row r="5" spans="1:3" ht="15" customHeight="1" x14ac:dyDescent="0.25">
      <c r="B5" s="54"/>
      <c r="C5" s="55" t="s">
        <v>149</v>
      </c>
    </row>
    <row r="6" spans="1:3" ht="14.5" customHeight="1" x14ac:dyDescent="0.25">
      <c r="B6" s="56" t="s">
        <v>150</v>
      </c>
      <c r="C6" s="57" t="s">
        <v>151</v>
      </c>
    </row>
    <row r="7" spans="1:3" ht="14.5" customHeight="1" x14ac:dyDescent="0.25">
      <c r="B7" s="56" t="s">
        <v>152</v>
      </c>
      <c r="C7" s="57" t="s">
        <v>153</v>
      </c>
    </row>
    <row r="8" spans="1:3" ht="14.5" customHeight="1" x14ac:dyDescent="0.25">
      <c r="B8" s="56" t="s">
        <v>154</v>
      </c>
      <c r="C8" s="57" t="s">
        <v>155</v>
      </c>
    </row>
    <row r="9" spans="1:3" ht="14.5" customHeight="1" x14ac:dyDescent="0.25">
      <c r="B9" s="56" t="s">
        <v>156</v>
      </c>
      <c r="C9" s="57" t="s">
        <v>157</v>
      </c>
    </row>
    <row r="10" spans="1:3" ht="14.5" customHeight="1" x14ac:dyDescent="0.25">
      <c r="B10" s="56" t="s">
        <v>158</v>
      </c>
      <c r="C10" s="57" t="s">
        <v>159</v>
      </c>
    </row>
    <row r="11" spans="1:3" ht="14.5" customHeight="1" x14ac:dyDescent="0.25">
      <c r="B11" s="58" t="s">
        <v>160</v>
      </c>
      <c r="C11" s="59" t="s">
        <v>161</v>
      </c>
    </row>
    <row r="12" spans="1:3" ht="14.5" customHeight="1" x14ac:dyDescent="0.25">
      <c r="B12" s="56" t="s">
        <v>162</v>
      </c>
      <c r="C12" s="60" t="s">
        <v>163</v>
      </c>
    </row>
    <row r="13" spans="1:3" ht="14.5" customHeight="1" x14ac:dyDescent="0.25">
      <c r="B13" s="56" t="s">
        <v>164</v>
      </c>
      <c r="C13" s="60" t="s">
        <v>163</v>
      </c>
    </row>
    <row r="14" spans="1:3" ht="14.5" customHeight="1" x14ac:dyDescent="0.25">
      <c r="B14" s="56" t="s">
        <v>165</v>
      </c>
      <c r="C14" s="60" t="s">
        <v>166</v>
      </c>
    </row>
    <row r="15" spans="1:3" ht="14.5" customHeight="1" x14ac:dyDescent="0.25">
      <c r="B15" s="61" t="s">
        <v>167</v>
      </c>
      <c r="C15" s="60" t="s">
        <v>168</v>
      </c>
    </row>
    <row r="16" spans="1:3" ht="14.5" customHeight="1" x14ac:dyDescent="0.25">
      <c r="B16" s="58" t="s">
        <v>169</v>
      </c>
      <c r="C16" s="59" t="s">
        <v>170</v>
      </c>
    </row>
    <row r="17" spans="2:3" ht="14.5" customHeight="1" x14ac:dyDescent="0.25">
      <c r="B17" s="56" t="s">
        <v>171</v>
      </c>
      <c r="C17" s="62" t="s">
        <v>172</v>
      </c>
    </row>
    <row r="18" spans="2:3" ht="14.5" customHeight="1" x14ac:dyDescent="0.25">
      <c r="B18" s="56" t="s">
        <v>173</v>
      </c>
      <c r="C18" s="62" t="s">
        <v>172</v>
      </c>
    </row>
    <row r="19" spans="2:3" ht="14.5" customHeight="1" thickBot="1" x14ac:dyDescent="0.3">
      <c r="B19" s="63" t="s">
        <v>174</v>
      </c>
      <c r="C19" s="64" t="s">
        <v>172</v>
      </c>
    </row>
    <row r="20" spans="2:3" ht="18" customHeight="1" x14ac:dyDescent="0.25">
      <c r="B20" s="880" t="s">
        <v>175</v>
      </c>
      <c r="C20" s="881"/>
    </row>
  </sheetData>
  <mergeCells count="1">
    <mergeCell ref="B20:C20"/>
  </mergeCells>
  <hyperlinks>
    <hyperlink ref="A1" location="Index!A1" display="Return to Index" xr:uid="{78E80288-AD39-4037-A839-0BAE5C9B53F3}"/>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4319-9C0A-42BD-8302-8D6CD4B11A52}">
  <dimension ref="A1:C24"/>
  <sheetViews>
    <sheetView showGridLines="0" workbookViewId="0"/>
  </sheetViews>
  <sheetFormatPr defaultRowHeight="14.5" x14ac:dyDescent="0.35"/>
  <cols>
    <col min="2" max="2" width="38.26953125" customWidth="1"/>
    <col min="3" max="3" width="46.7265625" customWidth="1"/>
  </cols>
  <sheetData>
    <row r="1" spans="1:3" x14ac:dyDescent="0.35">
      <c r="A1" s="6" t="s">
        <v>107</v>
      </c>
    </row>
    <row r="3" spans="1:3" x14ac:dyDescent="0.35">
      <c r="B3" s="652" t="s">
        <v>510</v>
      </c>
      <c r="C3" s="404"/>
    </row>
    <row r="4" spans="1:3" x14ac:dyDescent="0.35">
      <c r="B4" s="947"/>
      <c r="C4" s="948"/>
    </row>
    <row r="5" spans="1:3" x14ac:dyDescent="0.35">
      <c r="B5" s="651" t="s">
        <v>511</v>
      </c>
      <c r="C5" s="650" t="s">
        <v>512</v>
      </c>
    </row>
    <row r="6" spans="1:3" x14ac:dyDescent="0.35">
      <c r="B6" s="641" t="s">
        <v>513</v>
      </c>
      <c r="C6" s="649" t="s">
        <v>514</v>
      </c>
    </row>
    <row r="7" spans="1:3" x14ac:dyDescent="0.35">
      <c r="B7" s="648" t="s">
        <v>117</v>
      </c>
      <c r="C7" s="647" t="s">
        <v>515</v>
      </c>
    </row>
    <row r="8" spans="1:3" x14ac:dyDescent="0.35">
      <c r="B8" s="85"/>
      <c r="C8" s="630" t="s">
        <v>516</v>
      </c>
    </row>
    <row r="9" spans="1:3" x14ac:dyDescent="0.35">
      <c r="B9" s="85"/>
      <c r="C9" s="630" t="s">
        <v>517</v>
      </c>
    </row>
    <row r="10" spans="1:3" x14ac:dyDescent="0.35">
      <c r="B10" s="85"/>
      <c r="C10" s="646" t="s">
        <v>518</v>
      </c>
    </row>
    <row r="11" spans="1:3" x14ac:dyDescent="0.35">
      <c r="B11" s="645" t="s">
        <v>114</v>
      </c>
      <c r="C11" s="644" t="s">
        <v>519</v>
      </c>
    </row>
    <row r="12" spans="1:3" x14ac:dyDescent="0.35">
      <c r="B12" s="85"/>
      <c r="C12" s="630" t="s">
        <v>520</v>
      </c>
    </row>
    <row r="13" spans="1:3" x14ac:dyDescent="0.35">
      <c r="B13" s="85"/>
      <c r="C13" s="630" t="s">
        <v>521</v>
      </c>
    </row>
    <row r="14" spans="1:3" x14ac:dyDescent="0.35">
      <c r="B14" s="643" t="s">
        <v>112</v>
      </c>
      <c r="C14" s="642" t="s">
        <v>522</v>
      </c>
    </row>
    <row r="15" spans="1:3" x14ac:dyDescent="0.35">
      <c r="B15" s="641" t="s">
        <v>122</v>
      </c>
      <c r="C15" s="640" t="s">
        <v>523</v>
      </c>
    </row>
    <row r="16" spans="1:3" x14ac:dyDescent="0.35">
      <c r="B16" s="639" t="s">
        <v>113</v>
      </c>
      <c r="C16" s="638" t="s">
        <v>524</v>
      </c>
    </row>
    <row r="17" spans="2:3" x14ac:dyDescent="0.35">
      <c r="B17" s="637" t="s">
        <v>116</v>
      </c>
      <c r="C17" s="636" t="s">
        <v>525</v>
      </c>
    </row>
    <row r="18" spans="2:3" x14ac:dyDescent="0.35">
      <c r="B18" s="635" t="s">
        <v>120</v>
      </c>
      <c r="C18" s="634" t="s">
        <v>526</v>
      </c>
    </row>
    <row r="19" spans="2:3" x14ac:dyDescent="0.35">
      <c r="B19" s="85"/>
      <c r="C19" s="633" t="s">
        <v>527</v>
      </c>
    </row>
    <row r="20" spans="2:3" x14ac:dyDescent="0.35">
      <c r="B20" s="632" t="s">
        <v>121</v>
      </c>
      <c r="C20" s="631" t="s">
        <v>528</v>
      </c>
    </row>
    <row r="21" spans="2:3" x14ac:dyDescent="0.35">
      <c r="B21" s="85" t="s">
        <v>119</v>
      </c>
      <c r="C21" s="630" t="s">
        <v>529</v>
      </c>
    </row>
    <row r="22" spans="2:3" ht="15" thickBot="1" x14ac:dyDescent="0.4">
      <c r="B22" s="629"/>
      <c r="C22" s="628" t="s">
        <v>530</v>
      </c>
    </row>
    <row r="23" spans="2:3" x14ac:dyDescent="0.35">
      <c r="B23" s="949" t="s">
        <v>531</v>
      </c>
      <c r="C23" s="950"/>
    </row>
    <row r="24" spans="2:3" x14ac:dyDescent="0.35">
      <c r="B24" s="2"/>
      <c r="C24" s="2"/>
    </row>
  </sheetData>
  <mergeCells count="2">
    <mergeCell ref="B4:C4"/>
    <mergeCell ref="B23:C23"/>
  </mergeCells>
  <hyperlinks>
    <hyperlink ref="A1" location="Index!A1" display="Return to Index" xr:uid="{9A037154-5A87-4A91-9FF0-CC8758C0092F}"/>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CC46C-935C-4D8D-ADCC-AE7B45BCC456}">
  <dimension ref="A1:B3"/>
  <sheetViews>
    <sheetView tabSelected="1" workbookViewId="0">
      <selection activeCell="R29" sqref="R29"/>
    </sheetView>
  </sheetViews>
  <sheetFormatPr defaultColWidth="9.1796875" defaultRowHeight="14.5" x14ac:dyDescent="0.35"/>
  <cols>
    <col min="1" max="16384" width="9.1796875" style="437"/>
  </cols>
  <sheetData>
    <row r="1" spans="1:2" x14ac:dyDescent="0.35">
      <c r="A1" s="6" t="s">
        <v>107</v>
      </c>
    </row>
    <row r="3" spans="1:2" x14ac:dyDescent="0.35">
      <c r="B3" s="878" t="s">
        <v>532</v>
      </c>
    </row>
  </sheetData>
  <hyperlinks>
    <hyperlink ref="A1" location="Index!A1" display="Return to Index" xr:uid="{20FDBF48-2DCD-4CB5-BD65-79B16A12CCF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4CE5-8FEF-456D-9203-98A8DFDAD78F}">
  <dimension ref="A1:D14"/>
  <sheetViews>
    <sheetView showGridLines="0" workbookViewId="0">
      <selection activeCell="C12" sqref="C12"/>
    </sheetView>
  </sheetViews>
  <sheetFormatPr defaultRowHeight="14.5" x14ac:dyDescent="0.35"/>
  <cols>
    <col min="2" max="2" width="56.54296875" customWidth="1"/>
    <col min="3" max="4" width="14.26953125" customWidth="1"/>
  </cols>
  <sheetData>
    <row r="1" spans="1:4" x14ac:dyDescent="0.35">
      <c r="A1" s="6" t="s">
        <v>107</v>
      </c>
    </row>
    <row r="3" spans="1:4" x14ac:dyDescent="0.35">
      <c r="B3" s="7" t="s">
        <v>176</v>
      </c>
    </row>
    <row r="4" spans="1:4" ht="1.9" customHeight="1" x14ac:dyDescent="0.35"/>
    <row r="5" spans="1:4" ht="11.5" customHeight="1" x14ac:dyDescent="0.35">
      <c r="B5" s="65" t="s">
        <v>110</v>
      </c>
      <c r="C5" s="65"/>
      <c r="D5" s="65"/>
    </row>
    <row r="6" spans="1:4" ht="24" x14ac:dyDescent="0.35">
      <c r="B6" s="66"/>
      <c r="C6" s="74" t="s">
        <v>177</v>
      </c>
      <c r="D6" s="81" t="s">
        <v>125</v>
      </c>
    </row>
    <row r="7" spans="1:4" ht="15" thickBot="1" x14ac:dyDescent="0.4">
      <c r="B7" s="67" t="s">
        <v>178</v>
      </c>
      <c r="C7" s="75">
        <v>17101.400000000001</v>
      </c>
      <c r="D7" s="75">
        <v>2414.5</v>
      </c>
    </row>
    <row r="8" spans="1:4" x14ac:dyDescent="0.35">
      <c r="B8" s="68" t="s">
        <v>179</v>
      </c>
      <c r="C8" s="76">
        <v>-10.5</v>
      </c>
      <c r="D8" s="76">
        <v>-16.8</v>
      </c>
    </row>
    <row r="9" spans="1:4" x14ac:dyDescent="0.35">
      <c r="B9" s="69" t="s">
        <v>180</v>
      </c>
      <c r="C9" s="77">
        <v>25.2</v>
      </c>
      <c r="D9" s="77">
        <v>29.7</v>
      </c>
    </row>
    <row r="10" spans="1:4" ht="15" thickBot="1" x14ac:dyDescent="0.4">
      <c r="B10" s="70" t="s">
        <v>181</v>
      </c>
      <c r="C10" s="78">
        <v>52.1</v>
      </c>
      <c r="D10" s="78">
        <v>-3.1</v>
      </c>
    </row>
    <row r="11" spans="1:4" x14ac:dyDescent="0.35">
      <c r="B11" s="71" t="s">
        <v>182</v>
      </c>
      <c r="C11" s="79">
        <f>SUM(C7:C10)</f>
        <v>17168.2</v>
      </c>
      <c r="D11" s="79">
        <f>SUM(D7:D10)</f>
        <v>2424.2999999999997</v>
      </c>
    </row>
    <row r="12" spans="1:4" ht="15" thickBot="1" x14ac:dyDescent="0.4">
      <c r="B12" s="72" t="s">
        <v>183</v>
      </c>
      <c r="C12" s="80">
        <v>400</v>
      </c>
      <c r="D12" s="82" t="s">
        <v>184</v>
      </c>
    </row>
    <row r="13" spans="1:4" ht="15" thickBot="1" x14ac:dyDescent="0.4">
      <c r="B13" s="67" t="s">
        <v>185</v>
      </c>
      <c r="C13" s="75">
        <f>C11+C12</f>
        <v>17568.2</v>
      </c>
      <c r="D13" s="75">
        <f>SUM(D11:D12)</f>
        <v>2424.2999999999997</v>
      </c>
    </row>
    <row r="14" spans="1:4" ht="18" customHeight="1" x14ac:dyDescent="0.35">
      <c r="B14" s="73" t="s">
        <v>175</v>
      </c>
    </row>
  </sheetData>
  <hyperlinks>
    <hyperlink ref="A1" location="Index!A1" display="Return to Index" xr:uid="{09B5CC01-F7C6-4D3D-AE95-0C376CD6D9E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8F74-8ADC-4BF7-A28C-8CD720879FF6}">
  <dimension ref="A1:G18"/>
  <sheetViews>
    <sheetView showGridLines="0" workbookViewId="0">
      <selection activeCell="O13" sqref="O13"/>
    </sheetView>
  </sheetViews>
  <sheetFormatPr defaultRowHeight="14.5" x14ac:dyDescent="0.35"/>
  <cols>
    <col min="2" max="2" width="23.26953125" customWidth="1"/>
    <col min="3" max="3" width="20.7265625" customWidth="1"/>
    <col min="4" max="5" width="0" hidden="1" customWidth="1"/>
    <col min="6" max="7" width="20.7265625" customWidth="1"/>
  </cols>
  <sheetData>
    <row r="1" spans="1:7" x14ac:dyDescent="0.35">
      <c r="A1" s="6" t="s">
        <v>107</v>
      </c>
    </row>
    <row r="3" spans="1:7" x14ac:dyDescent="0.35">
      <c r="B3" s="844" t="s">
        <v>186</v>
      </c>
    </row>
    <row r="4" spans="1:7" ht="2.5" customHeight="1" x14ac:dyDescent="0.35"/>
    <row r="5" spans="1:7" x14ac:dyDescent="0.35">
      <c r="B5" s="83" t="s">
        <v>110</v>
      </c>
      <c r="C5" s="885" t="s">
        <v>187</v>
      </c>
      <c r="D5" s="885" t="s">
        <v>188</v>
      </c>
      <c r="E5" s="887" t="s">
        <v>189</v>
      </c>
      <c r="F5" s="885" t="s">
        <v>190</v>
      </c>
      <c r="G5" s="889" t="s">
        <v>191</v>
      </c>
    </row>
    <row r="6" spans="1:7" ht="25.15" customHeight="1" x14ac:dyDescent="0.35">
      <c r="B6" s="84"/>
      <c r="C6" s="886"/>
      <c r="D6" s="886"/>
      <c r="E6" s="888"/>
      <c r="F6" s="886"/>
      <c r="G6" s="890"/>
    </row>
    <row r="7" spans="1:7" ht="13.15" customHeight="1" x14ac:dyDescent="0.35">
      <c r="B7" s="641" t="s">
        <v>113</v>
      </c>
      <c r="C7" s="90">
        <v>8898.3680000000004</v>
      </c>
      <c r="D7" s="90">
        <v>8778.5560000000005</v>
      </c>
      <c r="E7" s="90">
        <v>119.8119999999999</v>
      </c>
      <c r="F7" s="90">
        <v>8642</v>
      </c>
      <c r="G7" s="849">
        <v>256.36800000000039</v>
      </c>
    </row>
    <row r="8" spans="1:7" ht="13.15" customHeight="1" x14ac:dyDescent="0.35">
      <c r="B8" s="641" t="s">
        <v>112</v>
      </c>
      <c r="C8" s="90">
        <v>3583.8240000000001</v>
      </c>
      <c r="D8" s="90">
        <v>3608.165</v>
      </c>
      <c r="E8" s="90">
        <v>-24.340999999999894</v>
      </c>
      <c r="F8" s="90">
        <v>3360</v>
      </c>
      <c r="G8" s="849">
        <v>223.82400000000007</v>
      </c>
    </row>
    <row r="9" spans="1:7" ht="13.15" customHeight="1" x14ac:dyDescent="0.35">
      <c r="B9" s="641" t="s">
        <v>120</v>
      </c>
      <c r="C9" s="90">
        <v>1436.7360000000001</v>
      </c>
      <c r="D9" s="90">
        <v>1439.5550000000001</v>
      </c>
      <c r="E9" s="90">
        <v>-2.81899999999996</v>
      </c>
      <c r="F9" s="90">
        <v>1436.7360000000001</v>
      </c>
      <c r="G9" s="850" t="s">
        <v>184</v>
      </c>
    </row>
    <row r="10" spans="1:7" ht="13.15" customHeight="1" x14ac:dyDescent="0.35">
      <c r="B10" s="641" t="s">
        <v>117</v>
      </c>
      <c r="C10" s="90">
        <v>930.15499999999997</v>
      </c>
      <c r="D10" s="90">
        <v>931.62400000000002</v>
      </c>
      <c r="E10" s="90">
        <v>-1.4690000000000509</v>
      </c>
      <c r="F10" s="90">
        <v>931.62099999999998</v>
      </c>
      <c r="G10" s="849">
        <v>-1.4660000000000082</v>
      </c>
    </row>
    <row r="11" spans="1:7" ht="13.15" customHeight="1" x14ac:dyDescent="0.35">
      <c r="B11" s="641" t="s">
        <v>114</v>
      </c>
      <c r="C11" s="90">
        <v>842.37</v>
      </c>
      <c r="D11" s="90">
        <v>842.74699999999996</v>
      </c>
      <c r="E11" s="90">
        <v>-0.37699999999995271</v>
      </c>
      <c r="F11" s="90">
        <v>842.37</v>
      </c>
      <c r="G11" s="851" t="s">
        <v>184</v>
      </c>
    </row>
    <row r="12" spans="1:7" ht="13.15" customHeight="1" x14ac:dyDescent="0.35">
      <c r="B12" s="641" t="s">
        <v>116</v>
      </c>
      <c r="C12" s="90">
        <v>661.2</v>
      </c>
      <c r="D12" s="90">
        <v>655.58500000000004</v>
      </c>
      <c r="E12" s="90">
        <v>5.6150000000000091</v>
      </c>
      <c r="F12" s="90">
        <v>661.16499999999996</v>
      </c>
      <c r="G12" s="851" t="s">
        <v>184</v>
      </c>
    </row>
    <row r="13" spans="1:7" ht="13.15" customHeight="1" x14ac:dyDescent="0.35">
      <c r="B13" s="641" t="s">
        <v>118</v>
      </c>
      <c r="C13" s="90">
        <v>657.10900000000004</v>
      </c>
      <c r="D13" s="90">
        <v>657.10900000000004</v>
      </c>
      <c r="E13" s="90">
        <v>0</v>
      </c>
      <c r="F13" s="90">
        <v>657.10900000000004</v>
      </c>
      <c r="G13" s="851" t="s">
        <v>184</v>
      </c>
    </row>
    <row r="14" spans="1:7" ht="13.15" customHeight="1" x14ac:dyDescent="0.35">
      <c r="B14" s="641" t="s">
        <v>122</v>
      </c>
      <c r="C14" s="90">
        <v>234.09899999999999</v>
      </c>
      <c r="D14" s="90">
        <v>235.66399999999999</v>
      </c>
      <c r="E14" s="90">
        <v>-1.5649999999999977</v>
      </c>
      <c r="F14" s="90">
        <v>235.619</v>
      </c>
      <c r="G14" s="849">
        <v>-1.5200000000000102</v>
      </c>
    </row>
    <row r="15" spans="1:7" ht="13.15" customHeight="1" x14ac:dyDescent="0.35">
      <c r="B15" s="641" t="s">
        <v>121</v>
      </c>
      <c r="C15" s="90">
        <v>189.37299999999999</v>
      </c>
      <c r="D15" s="90">
        <v>198.98699999999999</v>
      </c>
      <c r="E15" s="90">
        <v>-9.6140000000000043</v>
      </c>
      <c r="F15" s="90">
        <v>191.37299999999999</v>
      </c>
      <c r="G15" s="849">
        <v>-2</v>
      </c>
    </row>
    <row r="16" spans="1:7" ht="13.15" customHeight="1" thickBot="1" x14ac:dyDescent="0.4">
      <c r="B16" s="641" t="s">
        <v>119</v>
      </c>
      <c r="C16" s="90">
        <v>134.71799999999999</v>
      </c>
      <c r="D16" s="90">
        <v>133.10930000000002</v>
      </c>
      <c r="E16" s="90">
        <v>1.6086999999999705</v>
      </c>
      <c r="F16" s="90">
        <v>134.11840000000001</v>
      </c>
      <c r="G16" s="849">
        <v>0.59959999999998104</v>
      </c>
    </row>
    <row r="17" spans="2:7" ht="15" thickBot="1" x14ac:dyDescent="0.4">
      <c r="B17" s="845" t="s">
        <v>192</v>
      </c>
      <c r="C17" s="846">
        <v>17567.952000000001</v>
      </c>
      <c r="D17" s="847">
        <v>17481.101300000002</v>
      </c>
      <c r="E17" s="847">
        <v>86.850700000000018</v>
      </c>
      <c r="F17" s="847">
        <v>17101</v>
      </c>
      <c r="G17" s="848">
        <v>466.95200000000114</v>
      </c>
    </row>
    <row r="18" spans="2:7" ht="18" customHeight="1" x14ac:dyDescent="0.35">
      <c r="B18" s="882" t="s">
        <v>193</v>
      </c>
      <c r="C18" s="883"/>
      <c r="D18" s="883"/>
      <c r="E18" s="883"/>
      <c r="F18" s="883"/>
      <c r="G18" s="884"/>
    </row>
  </sheetData>
  <mergeCells count="6">
    <mergeCell ref="B18:G18"/>
    <mergeCell ref="C5:C6"/>
    <mergeCell ref="D5:D6"/>
    <mergeCell ref="E5:E6"/>
    <mergeCell ref="F5:F6"/>
    <mergeCell ref="G5:G6"/>
  </mergeCells>
  <hyperlinks>
    <hyperlink ref="A1" location="Index!A1" display="Return to Index" xr:uid="{0DF01F1D-A9F0-4B2E-B0C8-0ADD0CD79FE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72C60-E60A-4C88-8FF3-2A0DB4248C5F}">
  <dimension ref="A1:G9"/>
  <sheetViews>
    <sheetView showGridLines="0" workbookViewId="0">
      <selection activeCell="B14" sqref="B14"/>
    </sheetView>
  </sheetViews>
  <sheetFormatPr defaultRowHeight="14.5" x14ac:dyDescent="0.35"/>
  <cols>
    <col min="2" max="2" width="22.26953125" customWidth="1"/>
    <col min="3" max="3" width="12.26953125" customWidth="1"/>
    <col min="4" max="4" width="15" customWidth="1"/>
    <col min="5" max="7" width="12.26953125" customWidth="1"/>
  </cols>
  <sheetData>
    <row r="1" spans="1:7" x14ac:dyDescent="0.35">
      <c r="A1" s="6" t="s">
        <v>107</v>
      </c>
    </row>
    <row r="3" spans="1:7" x14ac:dyDescent="0.35">
      <c r="B3" s="7" t="s">
        <v>194</v>
      </c>
    </row>
    <row r="4" spans="1:7" ht="3" customHeight="1" x14ac:dyDescent="0.35"/>
    <row r="5" spans="1:7" ht="29.25" customHeight="1" x14ac:dyDescent="0.35">
      <c r="B5" s="87" t="s">
        <v>110</v>
      </c>
      <c r="C5" s="88" t="s">
        <v>195</v>
      </c>
      <c r="D5" s="88" t="s">
        <v>196</v>
      </c>
      <c r="E5" s="88" t="s">
        <v>197</v>
      </c>
      <c r="F5" s="88" t="s">
        <v>198</v>
      </c>
      <c r="G5" s="88" t="s">
        <v>199</v>
      </c>
    </row>
    <row r="6" spans="1:7" ht="13.5" customHeight="1" x14ac:dyDescent="0.35">
      <c r="B6" s="89" t="s">
        <v>112</v>
      </c>
      <c r="C6" s="90">
        <v>231</v>
      </c>
      <c r="D6" s="90">
        <v>14.1</v>
      </c>
      <c r="E6" s="90">
        <f>C6+D6</f>
        <v>245.1</v>
      </c>
      <c r="F6" s="91">
        <v>214.6</v>
      </c>
      <c r="G6" s="92">
        <f>E6-F6</f>
        <v>30.5</v>
      </c>
    </row>
    <row r="7" spans="1:7" ht="13.5" customHeight="1" thickBot="1" x14ac:dyDescent="0.4">
      <c r="B7" s="93" t="s">
        <v>113</v>
      </c>
      <c r="C7" s="94">
        <v>211.7</v>
      </c>
      <c r="D7" s="95" t="s">
        <v>184</v>
      </c>
      <c r="E7" s="94">
        <f>C7</f>
        <v>211.7</v>
      </c>
      <c r="F7" s="94">
        <v>185.4</v>
      </c>
      <c r="G7" s="94">
        <f>E7-F7</f>
        <v>26.299999999999983</v>
      </c>
    </row>
    <row r="8" spans="1:7" ht="15" thickBot="1" x14ac:dyDescent="0.4">
      <c r="B8" s="96" t="s">
        <v>197</v>
      </c>
      <c r="C8" s="97">
        <f>SUM(C6:C7)</f>
        <v>442.7</v>
      </c>
      <c r="D8" s="97">
        <f>SUM(D6:D7)</f>
        <v>14.1</v>
      </c>
      <c r="E8" s="97">
        <f>SUM(E6:E7)</f>
        <v>456.79999999999995</v>
      </c>
      <c r="F8" s="97">
        <f>SUM(F6:F7)</f>
        <v>400</v>
      </c>
      <c r="G8" s="97">
        <f>SUM(G6:G7)</f>
        <v>56.799999999999983</v>
      </c>
    </row>
    <row r="9" spans="1:7" ht="18" customHeight="1" x14ac:dyDescent="0.35">
      <c r="B9" s="891" t="s">
        <v>175</v>
      </c>
      <c r="C9" s="892"/>
      <c r="D9" s="892"/>
      <c r="E9" s="892"/>
    </row>
  </sheetData>
  <mergeCells count="1">
    <mergeCell ref="B9:E9"/>
  </mergeCells>
  <hyperlinks>
    <hyperlink ref="A1" location="Index!A1" display="Return to Index" xr:uid="{FACAB4B0-D168-4524-8E1A-6DA365D12E4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BA050-BF62-4BAE-9ADA-A8D351FA8DAD}">
  <dimension ref="A1:F12"/>
  <sheetViews>
    <sheetView showGridLines="0" workbookViewId="0">
      <selection activeCell="B17" sqref="B17"/>
    </sheetView>
  </sheetViews>
  <sheetFormatPr defaultRowHeight="14.5" x14ac:dyDescent="0.35"/>
  <cols>
    <col min="2" max="2" width="42.26953125" customWidth="1"/>
    <col min="3" max="3" width="9.26953125" customWidth="1"/>
    <col min="4" max="6" width="10.7265625" customWidth="1"/>
  </cols>
  <sheetData>
    <row r="1" spans="1:6" x14ac:dyDescent="0.35">
      <c r="A1" s="6" t="s">
        <v>107</v>
      </c>
    </row>
    <row r="3" spans="1:6" x14ac:dyDescent="0.35">
      <c r="B3" s="7" t="s">
        <v>200</v>
      </c>
      <c r="C3" s="5"/>
    </row>
    <row r="4" spans="1:6" ht="0.65" customHeight="1" x14ac:dyDescent="0.35">
      <c r="B4" s="98"/>
      <c r="C4" s="99"/>
      <c r="D4" s="99"/>
      <c r="E4" s="99"/>
      <c r="F4" s="99"/>
    </row>
    <row r="5" spans="1:6" ht="12" customHeight="1" x14ac:dyDescent="0.35">
      <c r="B5" s="100" t="s">
        <v>110</v>
      </c>
      <c r="C5" s="101"/>
      <c r="D5" s="101"/>
      <c r="E5" s="101"/>
      <c r="F5" s="102"/>
    </row>
    <row r="6" spans="1:6" ht="12" customHeight="1" x14ac:dyDescent="0.35">
      <c r="B6" s="103"/>
      <c r="C6" s="104" t="s">
        <v>201</v>
      </c>
      <c r="D6" s="104" t="s">
        <v>202</v>
      </c>
      <c r="E6" s="104" t="s">
        <v>203</v>
      </c>
      <c r="F6" s="104" t="s">
        <v>204</v>
      </c>
    </row>
    <row r="7" spans="1:6" ht="13.5" customHeight="1" x14ac:dyDescent="0.35">
      <c r="B7" s="852" t="s">
        <v>205</v>
      </c>
      <c r="C7" s="112">
        <v>533.00817358661607</v>
      </c>
      <c r="D7" s="112">
        <v>482.48744801436385</v>
      </c>
      <c r="E7" s="112">
        <v>494.5406795479463</v>
      </c>
      <c r="F7" s="112" t="s">
        <v>184</v>
      </c>
    </row>
    <row r="8" spans="1:6" ht="13.5" customHeight="1" x14ac:dyDescent="0.35">
      <c r="B8" s="853" t="s">
        <v>206</v>
      </c>
      <c r="C8" s="90">
        <v>223.7569396044845</v>
      </c>
      <c r="D8" s="90">
        <v>-40.335877718786719</v>
      </c>
      <c r="E8" s="90">
        <v>36.934204569167377</v>
      </c>
      <c r="F8" s="90">
        <v>30.454794925990939</v>
      </c>
    </row>
    <row r="9" spans="1:6" ht="13.5" customHeight="1" x14ac:dyDescent="0.35">
      <c r="B9" s="855" t="s">
        <v>207</v>
      </c>
      <c r="C9" s="113">
        <v>189.38716418832956</v>
      </c>
      <c r="D9" s="113">
        <v>-41.188092597938351</v>
      </c>
      <c r="E9" s="113">
        <v>10.898762081597027</v>
      </c>
      <c r="F9" s="113">
        <v>8.4121950539251884</v>
      </c>
    </row>
    <row r="10" spans="1:6" ht="13.5" customHeight="1" thickBot="1" x14ac:dyDescent="0.4">
      <c r="B10" s="855" t="s">
        <v>208</v>
      </c>
      <c r="C10" s="113">
        <v>34.369775416154923</v>
      </c>
      <c r="D10" s="113">
        <v>0.85221487915164573</v>
      </c>
      <c r="E10" s="113">
        <v>26.03544248757035</v>
      </c>
      <c r="F10" s="113">
        <v>22.042599872065765</v>
      </c>
    </row>
    <row r="11" spans="1:6" ht="15.65" customHeight="1" thickBot="1" x14ac:dyDescent="0.4">
      <c r="B11" s="854" t="s">
        <v>209</v>
      </c>
      <c r="C11" s="114">
        <v>756.76511319110057</v>
      </c>
      <c r="D11" s="114">
        <v>442.15157029557713</v>
      </c>
      <c r="E11" s="114">
        <v>531.47488411711367</v>
      </c>
      <c r="F11" s="115" t="s">
        <v>184</v>
      </c>
    </row>
    <row r="12" spans="1:6" ht="18" customHeight="1" x14ac:dyDescent="0.35">
      <c r="B12" s="110" t="s">
        <v>210</v>
      </c>
      <c r="C12" s="111"/>
      <c r="D12" s="111"/>
      <c r="E12" s="111"/>
      <c r="F12" s="111"/>
    </row>
  </sheetData>
  <hyperlinks>
    <hyperlink ref="A1" location="Index!A1" display="Return to Index" xr:uid="{0CCEE833-5D57-4EA1-B513-8D6652212D3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7151fac-9fcf-474c-8c03-e664bba15fa0">
      <Terms xmlns="http://schemas.microsoft.com/office/infopath/2007/PartnerControls"/>
    </lcf76f155ced4ddcb4097134ff3c332f>
    <TaxCatchAll xmlns="cdd8502d-ddda-47d3-bc10-7dfd02b2ac5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F386AFD53ED0458ABABB8168DEAD56" ma:contentTypeVersion="15" ma:contentTypeDescription="Create a new document." ma:contentTypeScope="" ma:versionID="497d57084ac34e27aaded3d74d913c78">
  <xsd:schema xmlns:xsd="http://www.w3.org/2001/XMLSchema" xmlns:xs="http://www.w3.org/2001/XMLSchema" xmlns:p="http://schemas.microsoft.com/office/2006/metadata/properties" xmlns:ns2="e7151fac-9fcf-474c-8c03-e664bba15fa0" xmlns:ns3="cdd8502d-ddda-47d3-bc10-7dfd02b2ac59" targetNamespace="http://schemas.microsoft.com/office/2006/metadata/properties" ma:root="true" ma:fieldsID="b44229377593dca2e3a0d64304992cdb" ns2:_="" ns3:_="">
    <xsd:import namespace="e7151fac-9fcf-474c-8c03-e664bba15fa0"/>
    <xsd:import namespace="cdd8502d-ddda-47d3-bc10-7dfd02b2ac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51fac-9fcf-474c-8c03-e664bba15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f15b542-c3bb-4fe8-b389-dcfcef2f2a3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d8502d-ddda-47d3-bc10-7dfd02b2ac5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3df696d-eb55-4f6d-8b72-cd850630cac4}" ma:internalName="TaxCatchAll" ma:showField="CatchAllData" ma:web="cdd8502d-ddda-47d3-bc10-7dfd02b2ac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8DC15-BEDF-4D36-82A0-62E54BBCA707}">
  <ds:schemaRefs>
    <ds:schemaRef ds:uri="http://schemas.microsoft.com/sharepoint/v3/contenttype/forms"/>
  </ds:schemaRefs>
</ds:datastoreItem>
</file>

<file path=customXml/itemProps2.xml><?xml version="1.0" encoding="utf-8"?>
<ds:datastoreItem xmlns:ds="http://schemas.openxmlformats.org/officeDocument/2006/customXml" ds:itemID="{52DB8056-A4FC-42DC-A084-E20EED0E4D63}">
  <ds:schemaRefs>
    <ds:schemaRef ds:uri="http://schemas.microsoft.com/office/2006/documentManagement/types"/>
    <ds:schemaRef ds:uri="e7151fac-9fcf-474c-8c03-e664bba15fa0"/>
    <ds:schemaRef ds:uri="http://purl.org/dc/elements/1.1/"/>
    <ds:schemaRef ds:uri="cdd8502d-ddda-47d3-bc10-7dfd02b2ac59"/>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F795E46-6C38-4C5A-8DBE-DD013D2AE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151fac-9fcf-474c-8c03-e664bba15fa0"/>
    <ds:schemaRef ds:uri="cdd8502d-ddda-47d3-bc10-7dfd02b2a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Index</vt:lpstr>
      <vt:lpstr>Figure 1</vt:lpstr>
      <vt:lpstr>Chart 1.1</vt:lpstr>
      <vt:lpstr>Table 2.1</vt:lpstr>
      <vt:lpstr>Table 2.2</vt:lpstr>
      <vt:lpstr>Table 2.3</vt:lpstr>
      <vt:lpstr>Table 2.4</vt:lpstr>
      <vt:lpstr>Table 2.5</vt:lpstr>
      <vt:lpstr>Table 3.1</vt:lpstr>
      <vt:lpstr>Table 3.2</vt:lpstr>
      <vt:lpstr>Table 3.3</vt:lpstr>
      <vt:lpstr>Table 3.4</vt:lpstr>
      <vt:lpstr>Table 3.5</vt:lpstr>
      <vt:lpstr>Table 3.6</vt:lpstr>
      <vt:lpstr>Chart 3.1</vt:lpstr>
      <vt:lpstr>Chart 3.2</vt:lpstr>
      <vt:lpstr>Table 3.7</vt:lpstr>
      <vt:lpstr>Table 3.8</vt:lpstr>
      <vt:lpstr>Chart 3.3</vt:lpstr>
      <vt:lpstr>Box 1 Chart</vt:lpstr>
      <vt:lpstr>Chart 3.4</vt:lpstr>
      <vt:lpstr>Table 3.9</vt:lpstr>
      <vt:lpstr>Table 3.10</vt:lpstr>
      <vt:lpstr>Table 3.11</vt:lpstr>
      <vt:lpstr>Table 3.12</vt:lpstr>
      <vt:lpstr>Table 3.13</vt:lpstr>
      <vt:lpstr>Table 4.1</vt:lpstr>
      <vt:lpstr>Table 4.2</vt:lpstr>
      <vt:lpstr>Chart 4.1</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Chart 4.2</vt:lpstr>
      <vt:lpstr>Chart 4.3</vt:lpstr>
      <vt:lpstr>Table A1</vt:lpstr>
      <vt:lpstr>Chart 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McIlhatton, Julie</dc:creator>
  <cp:keywords/>
  <dc:description/>
  <cp:lastModifiedBy>Kelly, Roisin</cp:lastModifiedBy>
  <cp:revision/>
  <dcterms:created xsi:type="dcterms:W3CDTF">2026-02-20T11:21:20Z</dcterms:created>
  <dcterms:modified xsi:type="dcterms:W3CDTF">2026-04-22T14:02:32Z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0x01010059F386AFD53ED0458ABABB8168DEAD56</vt:lpwstr>
  </property>
  <property fmtid="{D5CDD505-2E9C-101B-9397-08002B2CF9AE}" pid="3" name="MediaServiceImageTags">
    <vt:lpwstr/>
  </property>
</Properties>
</file>